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eb\Seitenentwürfe\In Arbeit\Wie viel Haus kann ich mir leisten\"/>
    </mc:Choice>
  </mc:AlternateContent>
  <xr:revisionPtr revIDLastSave="0" documentId="13_ncr:1_{BE7D563A-08B4-4582-9E59-4134CCAEB073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Darlehnsberechnung" sheetId="7" r:id="rId1"/>
  </sheets>
  <definedNames>
    <definedName name="Annuität" localSheetId="0">Darlehnsberechnung!$B$5</definedName>
    <definedName name="Annuität">#REF!</definedName>
    <definedName name="Betrag">Darlehnsberechnung!$B$2</definedName>
    <definedName name="Zinssatz" localSheetId="0">Darlehnsberechnung!$B$3</definedName>
    <definedName name="Zinssatz">#REF!</definedName>
  </definedNames>
  <calcPr calcId="191029"/>
  <customWorkbookViews>
    <customWorkbookView name="Andreas Kröner - Persönliche Ansicht" guid="{2D6622E1-D573-11D3-AC36-005022F21182}" mergeInterval="0" personalView="1" maximized="1" windowWidth="1020" windowHeight="606" activeSheetId="6" showComments="commIndAndComment"/>
    <customWorkbookView name="Seminar - Persönliche Ansicht" guid="{CB18855F-A788-4BC5-AC1B-F6613BDDF532}" mergeInterval="0" personalView="1" maximized="1" windowWidth="1020" windowHeight="593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7" l="1"/>
  <c r="B7" i="7"/>
  <c r="B17" i="7"/>
  <c r="B16" i="7"/>
  <c r="E3" i="7"/>
  <c r="F3" i="7" s="1"/>
  <c r="B14" i="7" l="1"/>
  <c r="B15" i="7" s="1"/>
  <c r="I3" i="7" l="1"/>
  <c r="E4" i="7" s="1"/>
  <c r="G4" i="7" s="1"/>
  <c r="H3" i="7"/>
  <c r="F4" i="7" l="1"/>
  <c r="H4" i="7"/>
  <c r="I4" i="7" l="1"/>
  <c r="E5" i="7" s="1"/>
  <c r="G5" i="7" s="1"/>
  <c r="F5" i="7" l="1"/>
  <c r="I5" i="7"/>
  <c r="E6" i="7" s="1"/>
  <c r="G6" i="7" s="1"/>
  <c r="F6" i="7" l="1"/>
  <c r="H5" i="7"/>
  <c r="I6" i="7"/>
  <c r="E7" i="7" s="1"/>
  <c r="G7" i="7" s="1"/>
  <c r="H6" i="7" l="1"/>
  <c r="F7" i="7"/>
  <c r="I7" i="7"/>
  <c r="E8" i="7" s="1"/>
  <c r="G8" i="7" s="1"/>
  <c r="F8" i="7" l="1"/>
  <c r="H7" i="7"/>
  <c r="H8" i="7" l="1"/>
  <c r="I8" i="7"/>
  <c r="E9" i="7" s="1"/>
  <c r="G9" i="7" s="1"/>
  <c r="F9" i="7" l="1"/>
  <c r="H9" i="7"/>
  <c r="I9" i="7" l="1"/>
  <c r="E10" i="7" s="1"/>
  <c r="G10" i="7" s="1"/>
  <c r="F10" i="7" l="1"/>
  <c r="H10" i="7"/>
  <c r="I10" i="7" l="1"/>
  <c r="E11" i="7" s="1"/>
  <c r="G11" i="7" s="1"/>
  <c r="F11" i="7" l="1"/>
  <c r="I11" i="7"/>
  <c r="E12" i="7" s="1"/>
  <c r="G12" i="7" s="1"/>
  <c r="H11" i="7" l="1"/>
  <c r="F12" i="7"/>
  <c r="H12" i="7" l="1"/>
  <c r="I12" i="7"/>
  <c r="E13" i="7" s="1"/>
  <c r="G13" i="7" s="1"/>
  <c r="F13" i="7" l="1"/>
  <c r="I13" i="7"/>
  <c r="E14" i="7" s="1"/>
  <c r="G14" i="7" s="1"/>
  <c r="I14" i="7" l="1"/>
  <c r="E15" i="7" s="1"/>
  <c r="G15" i="7" s="1"/>
  <c r="F14" i="7"/>
  <c r="H13" i="7"/>
  <c r="H14" i="7" l="1"/>
  <c r="F15" i="7"/>
  <c r="I15" i="7"/>
  <c r="E16" i="7" s="1"/>
  <c r="G16" i="7" s="1"/>
  <c r="I16" i="7" l="1"/>
  <c r="E17" i="7" s="1"/>
  <c r="G17" i="7" s="1"/>
  <c r="F16" i="7"/>
  <c r="H15" i="7"/>
  <c r="H16" i="7" l="1"/>
  <c r="F17" i="7"/>
  <c r="I17" i="7"/>
  <c r="E18" i="7" s="1"/>
  <c r="G18" i="7" s="1"/>
  <c r="H17" i="7" l="1"/>
  <c r="F18" i="7"/>
  <c r="I18" i="7"/>
  <c r="E19" i="7" s="1"/>
  <c r="G19" i="7" s="1"/>
  <c r="I19" i="7" l="1"/>
  <c r="E20" i="7" s="1"/>
  <c r="G20" i="7" s="1"/>
  <c r="F19" i="7"/>
  <c r="H18" i="7"/>
  <c r="I20" i="7" l="1"/>
  <c r="E21" i="7" s="1"/>
  <c r="G21" i="7" s="1"/>
  <c r="H19" i="7"/>
  <c r="F20" i="7"/>
  <c r="H20" i="7" l="1"/>
  <c r="F21" i="7"/>
  <c r="I21" i="7"/>
  <c r="E22" i="7" s="1"/>
  <c r="G22" i="7" s="1"/>
  <c r="H21" i="7" l="1"/>
  <c r="F22" i="7"/>
  <c r="H22" i="7" l="1"/>
  <c r="I22" i="7"/>
  <c r="E23" i="7" s="1"/>
  <c r="G23" i="7" s="1"/>
  <c r="F23" i="7" l="1"/>
  <c r="I23" i="7"/>
  <c r="E24" i="7" s="1"/>
  <c r="G24" i="7" s="1"/>
  <c r="H23" i="7"/>
  <c r="F24" i="7" l="1"/>
  <c r="I24" i="7"/>
  <c r="E25" i="7" s="1"/>
  <c r="G25" i="7" s="1"/>
  <c r="H24" i="7"/>
  <c r="F25" i="7" l="1"/>
  <c r="I25" i="7"/>
  <c r="E26" i="7" s="1"/>
  <c r="G26" i="7" s="1"/>
  <c r="F26" i="7" l="1"/>
  <c r="I26" i="7"/>
  <c r="E27" i="7" s="1"/>
  <c r="G27" i="7" s="1"/>
  <c r="H25" i="7"/>
  <c r="H26" i="7" l="1"/>
  <c r="H27" i="7" s="1"/>
  <c r="F27" i="7"/>
  <c r="I27" i="7" l="1"/>
  <c r="E28" i="7" s="1"/>
  <c r="G28" i="7" s="1"/>
  <c r="F28" i="7" l="1"/>
  <c r="I28" i="7"/>
  <c r="E29" i="7" s="1"/>
  <c r="G29" i="7" s="1"/>
  <c r="I29" i="7" l="1"/>
  <c r="E30" i="7" s="1"/>
  <c r="G30" i="7" s="1"/>
  <c r="F29" i="7"/>
  <c r="H28" i="7"/>
  <c r="F30" i="7" l="1"/>
  <c r="I30" i="7"/>
  <c r="E31" i="7" s="1"/>
  <c r="G31" i="7" s="1"/>
  <c r="H29" i="7"/>
  <c r="H30" i="7" l="1"/>
  <c r="H31" i="7" s="1"/>
  <c r="F31" i="7"/>
  <c r="I31" i="7" l="1"/>
  <c r="E32" i="7" s="1"/>
  <c r="G32" i="7" s="1"/>
  <c r="F32" i="7" l="1"/>
  <c r="I32" i="7"/>
  <c r="E33" i="7" s="1"/>
  <c r="G33" i="7" s="1"/>
  <c r="F33" i="7" l="1"/>
  <c r="I33" i="7"/>
  <c r="E34" i="7" s="1"/>
  <c r="G34" i="7" s="1"/>
  <c r="H32" i="7"/>
  <c r="H33" i="7" l="1"/>
  <c r="F34" i="7"/>
  <c r="I34" i="7"/>
  <c r="E35" i="7" s="1"/>
  <c r="G35" i="7" s="1"/>
  <c r="F35" i="7" l="1"/>
  <c r="I35" i="7"/>
  <c r="E36" i="7" s="1"/>
  <c r="G36" i="7" s="1"/>
  <c r="H34" i="7"/>
  <c r="F36" i="7" l="1"/>
  <c r="H35" i="7"/>
  <c r="H36" i="7" l="1"/>
  <c r="I36" i="7"/>
  <c r="E37" i="7" s="1"/>
  <c r="G37" i="7" s="1"/>
  <c r="F37" i="7" l="1"/>
  <c r="H37" i="7"/>
  <c r="I37" i="7" l="1"/>
  <c r="E38" i="7" s="1"/>
  <c r="G38" i="7" s="1"/>
  <c r="F38" i="7" l="1"/>
  <c r="H38" i="7"/>
  <c r="I38" i="7" l="1"/>
  <c r="E39" i="7" s="1"/>
  <c r="G39" i="7" s="1"/>
  <c r="F39" i="7" l="1"/>
  <c r="H39" i="7"/>
  <c r="I39" i="7" l="1"/>
  <c r="E40" i="7" s="1"/>
  <c r="G40" i="7" s="1"/>
  <c r="F40" i="7" l="1"/>
  <c r="H40" i="7"/>
  <c r="I40" i="7" l="1"/>
  <c r="E41" i="7" s="1"/>
  <c r="G41" i="7" s="1"/>
  <c r="F41" i="7" l="1"/>
  <c r="H41" i="7"/>
  <c r="I41" i="7" l="1"/>
  <c r="E42" i="7" s="1"/>
  <c r="G42" i="7" s="1"/>
  <c r="F42" i="7" l="1"/>
  <c r="I42" i="7"/>
  <c r="E43" i="7" s="1"/>
  <c r="G43" i="7" s="1"/>
  <c r="F43" i="7" l="1"/>
  <c r="I43" i="7"/>
  <c r="E44" i="7" s="1"/>
  <c r="G44" i="7" s="1"/>
  <c r="H42" i="7"/>
  <c r="H43" i="7" l="1"/>
  <c r="F44" i="7"/>
  <c r="I44" i="7"/>
  <c r="E45" i="7" s="1"/>
  <c r="G45" i="7" s="1"/>
  <c r="I45" i="7" l="1"/>
  <c r="E46" i="7" s="1"/>
  <c r="G46" i="7" s="1"/>
  <c r="F45" i="7"/>
  <c r="H44" i="7"/>
  <c r="H45" i="7" l="1"/>
  <c r="F46" i="7"/>
  <c r="H46" i="7" l="1"/>
  <c r="I46" i="7"/>
  <c r="E47" i="7" s="1"/>
  <c r="G47" i="7" s="1"/>
  <c r="F47" i="7" l="1"/>
  <c r="H47" i="7"/>
  <c r="I47" i="7" l="1"/>
  <c r="E48" i="7" s="1"/>
  <c r="G48" i="7" s="1"/>
  <c r="F48" i="7" l="1"/>
  <c r="I48" i="7"/>
  <c r="E49" i="7" s="1"/>
  <c r="G49" i="7" s="1"/>
  <c r="I49" i="7" l="1"/>
  <c r="E50" i="7" s="1"/>
  <c r="G50" i="7" s="1"/>
  <c r="F49" i="7"/>
  <c r="H48" i="7"/>
  <c r="H49" i="7" l="1"/>
  <c r="F50" i="7"/>
  <c r="I50" i="7"/>
  <c r="E51" i="7" s="1"/>
  <c r="G51" i="7" s="1"/>
  <c r="F51" i="7" l="1"/>
  <c r="I51" i="7"/>
  <c r="E52" i="7" s="1"/>
  <c r="G52" i="7" s="1"/>
  <c r="H50" i="7"/>
  <c r="F52" i="7" l="1"/>
  <c r="I52" i="7"/>
  <c r="E53" i="7" s="1"/>
  <c r="G53" i="7" s="1"/>
  <c r="H51" i="7"/>
  <c r="F53" i="7" l="1"/>
  <c r="H52" i="7"/>
  <c r="I53" i="7" l="1"/>
  <c r="E54" i="7" s="1"/>
  <c r="G54" i="7" s="1"/>
  <c r="H53" i="7"/>
  <c r="F54" i="7" l="1"/>
  <c r="I54" i="7"/>
  <c r="E55" i="7" s="1"/>
  <c r="G55" i="7" s="1"/>
  <c r="F55" i="7" l="1"/>
  <c r="I55" i="7"/>
  <c r="E56" i="7" s="1"/>
  <c r="G56" i="7" s="1"/>
  <c r="H54" i="7"/>
  <c r="H55" i="7" l="1"/>
  <c r="F56" i="7"/>
  <c r="H56" i="7" l="1"/>
  <c r="I56" i="7"/>
  <c r="E57" i="7" s="1"/>
  <c r="G57" i="7" s="1"/>
  <c r="F57" i="7" l="1"/>
  <c r="I57" i="7"/>
  <c r="E58" i="7" s="1"/>
  <c r="G58" i="7" s="1"/>
  <c r="F58" i="7" l="1"/>
  <c r="I58" i="7"/>
  <c r="E59" i="7" s="1"/>
  <c r="G59" i="7" s="1"/>
  <c r="H57" i="7"/>
  <c r="F59" i="7" l="1"/>
  <c r="H58" i="7"/>
  <c r="H59" i="7" l="1"/>
  <c r="I59" i="7"/>
  <c r="E60" i="7" s="1"/>
  <c r="G60" i="7" s="1"/>
  <c r="F60" i="7" l="1"/>
  <c r="I60" i="7"/>
  <c r="E61" i="7" s="1"/>
  <c r="G61" i="7" s="1"/>
  <c r="F61" i="7" l="1"/>
  <c r="I61" i="7"/>
  <c r="E62" i="7" s="1"/>
  <c r="G62" i="7" s="1"/>
  <c r="H60" i="7"/>
  <c r="H61" i="7" l="1"/>
  <c r="F62" i="7"/>
  <c r="I62" i="7"/>
  <c r="E63" i="7" s="1"/>
  <c r="G63" i="7" s="1"/>
  <c r="I63" i="7" l="1"/>
  <c r="E64" i="7" s="1"/>
  <c r="G64" i="7" s="1"/>
  <c r="F63" i="7"/>
  <c r="H62" i="7"/>
  <c r="H63" i="7" l="1"/>
  <c r="F64" i="7"/>
  <c r="I64" i="7"/>
  <c r="E65" i="7" s="1"/>
  <c r="G65" i="7" s="1"/>
  <c r="F65" i="7" l="1"/>
  <c r="H64" i="7"/>
  <c r="H65" i="7" s="1"/>
  <c r="I65" i="7"/>
  <c r="E66" i="7" s="1"/>
  <c r="G66" i="7" s="1"/>
  <c r="F66" i="7" l="1"/>
  <c r="H66" i="7"/>
  <c r="I66" i="7" l="1"/>
  <c r="E67" i="7" s="1"/>
  <c r="G67" i="7" s="1"/>
  <c r="F67" i="7" l="1"/>
  <c r="H67" i="7"/>
  <c r="I67" i="7" l="1"/>
  <c r="E68" i="7" s="1"/>
  <c r="G68" i="7" s="1"/>
  <c r="F68" i="7" l="1"/>
  <c r="H68" i="7"/>
  <c r="I68" i="7" l="1"/>
  <c r="E69" i="7" s="1"/>
  <c r="G69" i="7" s="1"/>
  <c r="H69" i="7" l="1"/>
  <c r="I69" i="7"/>
  <c r="E70" i="7" s="1"/>
  <c r="G70" i="7" s="1"/>
  <c r="F69" i="7"/>
  <c r="F70" i="7" l="1"/>
  <c r="H70" i="7"/>
  <c r="I70" i="7" l="1"/>
  <c r="E71" i="7" s="1"/>
  <c r="G71" i="7" s="1"/>
  <c r="F71" i="7" l="1"/>
  <c r="H71" i="7"/>
  <c r="I71" i="7"/>
  <c r="E72" i="7" s="1"/>
  <c r="G72" i="7" s="1"/>
  <c r="F72" i="7" l="1"/>
  <c r="I72" i="7"/>
  <c r="E73" i="7" s="1"/>
  <c r="G73" i="7" s="1"/>
  <c r="F73" i="7" l="1"/>
  <c r="I73" i="7"/>
  <c r="E74" i="7" s="1"/>
  <c r="G74" i="7" s="1"/>
  <c r="H72" i="7"/>
  <c r="H73" i="7" l="1"/>
  <c r="H74" i="7" s="1"/>
  <c r="F74" i="7"/>
  <c r="I74" i="7" l="1"/>
  <c r="E75" i="7" s="1"/>
  <c r="G75" i="7" s="1"/>
  <c r="H75" i="7" l="1"/>
  <c r="F75" i="7"/>
  <c r="I75" i="7" l="1"/>
  <c r="E76" i="7" s="1"/>
  <c r="G76" i="7" s="1"/>
  <c r="F76" i="7" l="1"/>
  <c r="H76" i="7"/>
  <c r="I76" i="7" l="1"/>
  <c r="E77" i="7" s="1"/>
  <c r="G77" i="7" s="1"/>
  <c r="F77" i="7" l="1"/>
  <c r="H77" i="7"/>
  <c r="I77" i="7" l="1"/>
  <c r="E78" i="7" s="1"/>
  <c r="G78" i="7" s="1"/>
  <c r="F78" i="7" l="1"/>
  <c r="I78" i="7"/>
  <c r="E79" i="7" s="1"/>
  <c r="G79" i="7" s="1"/>
  <c r="I79" i="7" l="1"/>
  <c r="E80" i="7" s="1"/>
  <c r="G80" i="7" s="1"/>
  <c r="F79" i="7"/>
  <c r="H78" i="7"/>
  <c r="H79" i="7" l="1"/>
  <c r="F80" i="7"/>
  <c r="H80" i="7" l="1"/>
  <c r="I80" i="7"/>
  <c r="E81" i="7" s="1"/>
  <c r="G81" i="7" s="1"/>
  <c r="F81" i="7" l="1"/>
  <c r="H81" i="7"/>
  <c r="I81" i="7" l="1"/>
  <c r="E82" i="7" s="1"/>
  <c r="G82" i="7" s="1"/>
  <c r="H82" i="7" l="1"/>
  <c r="F82" i="7"/>
  <c r="I82" i="7"/>
  <c r="E83" i="7" s="1"/>
  <c r="G83" i="7" s="1"/>
  <c r="F83" i="7" l="1"/>
  <c r="H83" i="7"/>
  <c r="I83" i="7" l="1"/>
  <c r="E84" i="7" s="1"/>
  <c r="G84" i="7" s="1"/>
  <c r="F84" i="7" l="1"/>
  <c r="I84" i="7"/>
  <c r="E85" i="7" s="1"/>
  <c r="G85" i="7" s="1"/>
  <c r="F85" i="7" l="1"/>
  <c r="I85" i="7"/>
  <c r="E86" i="7" s="1"/>
  <c r="G86" i="7" s="1"/>
  <c r="H84" i="7"/>
  <c r="F86" i="7" l="1"/>
  <c r="H85" i="7"/>
  <c r="H86" i="7" l="1"/>
  <c r="I86" i="7"/>
  <c r="E87" i="7" s="1"/>
  <c r="G87" i="7" s="1"/>
  <c r="F87" i="7" l="1"/>
  <c r="H87" i="7"/>
  <c r="I87" i="7" l="1"/>
  <c r="E88" i="7" s="1"/>
  <c r="G88" i="7" s="1"/>
  <c r="F88" i="7" l="1"/>
  <c r="H88" i="7"/>
  <c r="I88" i="7" l="1"/>
  <c r="E89" i="7" s="1"/>
  <c r="G89" i="7" s="1"/>
  <c r="H89" i="7" l="1"/>
  <c r="F89" i="7"/>
  <c r="I89" i="7" l="1"/>
  <c r="E90" i="7" s="1"/>
  <c r="G90" i="7" s="1"/>
  <c r="F90" i="7" l="1"/>
  <c r="H90" i="7"/>
  <c r="I90" i="7" l="1"/>
  <c r="E91" i="7" s="1"/>
  <c r="G91" i="7" s="1"/>
  <c r="F91" i="7" l="1"/>
  <c r="H91" i="7" l="1"/>
  <c r="I91" i="7"/>
  <c r="E92" i="7" s="1"/>
  <c r="G92" i="7" s="1"/>
  <c r="F92" i="7" l="1"/>
  <c r="H92" i="7"/>
  <c r="I92" i="7" l="1"/>
  <c r="E93" i="7" s="1"/>
  <c r="G93" i="7" s="1"/>
  <c r="H93" i="7" l="1"/>
  <c r="F93" i="7"/>
  <c r="I93" i="7" l="1"/>
  <c r="E94" i="7" s="1"/>
  <c r="G94" i="7" s="1"/>
  <c r="H94" i="7" l="1"/>
  <c r="F94" i="7"/>
  <c r="I94" i="7" l="1"/>
  <c r="E95" i="7" s="1"/>
  <c r="G95" i="7" s="1"/>
  <c r="F95" i="7" l="1"/>
  <c r="H95" i="7"/>
  <c r="I95" i="7" l="1"/>
  <c r="E96" i="7" s="1"/>
  <c r="G96" i="7" s="1"/>
  <c r="F96" i="7" l="1"/>
  <c r="H96" i="7"/>
  <c r="I96" i="7"/>
  <c r="E97" i="7" s="1"/>
  <c r="G97" i="7" s="1"/>
  <c r="H97" i="7" l="1"/>
  <c r="F97" i="7"/>
  <c r="I97" i="7" l="1"/>
  <c r="E98" i="7" s="1"/>
  <c r="G98" i="7" s="1"/>
  <c r="F98" i="7" l="1"/>
  <c r="H98" i="7"/>
  <c r="I98" i="7"/>
  <c r="E99" i="7" s="1"/>
  <c r="G99" i="7" s="1"/>
  <c r="F99" i="7" l="1"/>
  <c r="H99" i="7"/>
  <c r="I99" i="7" l="1"/>
  <c r="E100" i="7" s="1"/>
  <c r="G100" i="7" s="1"/>
  <c r="H100" i="7" l="1"/>
  <c r="I100" i="7"/>
  <c r="E101" i="7" s="1"/>
  <c r="G101" i="7" s="1"/>
  <c r="F100" i="7"/>
  <c r="H101" i="7" l="1"/>
  <c r="F101" i="7"/>
  <c r="I101" i="7"/>
  <c r="E102" i="7" s="1"/>
  <c r="G102" i="7" s="1"/>
  <c r="H102" i="7" l="1"/>
  <c r="F102" i="7"/>
  <c r="I102" i="7"/>
  <c r="E103" i="7" s="1"/>
  <c r="G103" i="7" s="1"/>
  <c r="H103" i="7" l="1"/>
  <c r="I103" i="7"/>
  <c r="E104" i="7" s="1"/>
  <c r="G104" i="7" s="1"/>
  <c r="F103" i="7"/>
  <c r="F104" i="7" l="1"/>
  <c r="H104" i="7"/>
  <c r="I104" i="7" l="1"/>
  <c r="E105" i="7" s="1"/>
  <c r="G105" i="7" s="1"/>
  <c r="H105" i="7" l="1"/>
  <c r="I105" i="7"/>
  <c r="E106" i="7" s="1"/>
  <c r="G106" i="7" s="1"/>
  <c r="F105" i="7"/>
  <c r="I106" i="7" l="1"/>
  <c r="E107" i="7" s="1"/>
  <c r="F106" i="7"/>
  <c r="H106" i="7"/>
  <c r="F107" i="7" l="1"/>
  <c r="G107" i="7"/>
  <c r="H107" i="7" s="1"/>
  <c r="I107" i="7" l="1"/>
  <c r="E108" i="7" s="1"/>
  <c r="G108" i="7" s="1"/>
  <c r="H108" i="7" l="1"/>
  <c r="F108" i="7"/>
  <c r="I108" i="7" l="1"/>
  <c r="E109" i="7" s="1"/>
  <c r="G109" i="7" s="1"/>
  <c r="I109" i="7" l="1"/>
  <c r="E110" i="7" s="1"/>
  <c r="G110" i="7" s="1"/>
  <c r="F109" i="7"/>
  <c r="H109" i="7"/>
  <c r="F110" i="7" l="1"/>
  <c r="H110" i="7"/>
  <c r="I110" i="7"/>
  <c r="E111" i="7" s="1"/>
  <c r="G111" i="7" s="1"/>
  <c r="I111" i="7" l="1"/>
  <c r="E112" i="7" s="1"/>
  <c r="G112" i="7" s="1"/>
  <c r="F111" i="7"/>
  <c r="H111" i="7"/>
  <c r="F112" i="7" l="1"/>
  <c r="I112" i="7"/>
  <c r="E113" i="7" s="1"/>
  <c r="G113" i="7" s="1"/>
  <c r="H112" i="7"/>
  <c r="H113" i="7" l="1"/>
  <c r="I113" i="7"/>
  <c r="E114" i="7" s="1"/>
  <c r="G114" i="7" s="1"/>
  <c r="F113" i="7"/>
  <c r="H114" i="7" l="1"/>
  <c r="I114" i="7"/>
  <c r="E115" i="7" s="1"/>
  <c r="G115" i="7" s="1"/>
  <c r="F114" i="7"/>
  <c r="F115" i="7" l="1"/>
  <c r="I115" i="7"/>
  <c r="E116" i="7" s="1"/>
  <c r="G116" i="7" s="1"/>
  <c r="H115" i="7"/>
  <c r="H116" i="7" l="1"/>
  <c r="F116" i="7"/>
  <c r="I116" i="7" l="1"/>
  <c r="E117" i="7" s="1"/>
  <c r="G117" i="7" s="1"/>
  <c r="F117" i="7" l="1"/>
  <c r="I117" i="7"/>
  <c r="E118" i="7" s="1"/>
  <c r="G118" i="7" s="1"/>
  <c r="H117" i="7"/>
  <c r="H118" i="7" l="1"/>
  <c r="F118" i="7"/>
  <c r="I118" i="7" l="1"/>
  <c r="E119" i="7" s="1"/>
  <c r="G119" i="7" s="1"/>
  <c r="I119" i="7" l="1"/>
  <c r="E120" i="7" s="1"/>
  <c r="G120" i="7" s="1"/>
  <c r="H119" i="7"/>
  <c r="F119" i="7"/>
  <c r="F120" i="7" l="1"/>
  <c r="H120" i="7"/>
  <c r="I120" i="7"/>
  <c r="E121" i="7" s="1"/>
  <c r="G121" i="7" s="1"/>
  <c r="H121" i="7" l="1"/>
  <c r="I121" i="7"/>
  <c r="E122" i="7" s="1"/>
  <c r="G122" i="7" s="1"/>
  <c r="F121" i="7"/>
  <c r="H122" i="7" l="1"/>
  <c r="F122" i="7"/>
  <c r="I122" i="7"/>
  <c r="E123" i="7" s="1"/>
  <c r="G123" i="7" s="1"/>
  <c r="F123" i="7" l="1"/>
  <c r="I123" i="7"/>
  <c r="E124" i="7" s="1"/>
  <c r="G124" i="7" s="1"/>
  <c r="H123" i="7"/>
  <c r="H124" i="7"/>
  <c r="F124" i="7" l="1"/>
  <c r="I124" i="7"/>
  <c r="E125" i="7" s="1"/>
  <c r="G125" i="7" s="1"/>
  <c r="I125" i="7" l="1"/>
  <c r="E126" i="7" s="1"/>
  <c r="G126" i="7" s="1"/>
  <c r="F125" i="7"/>
  <c r="I126" i="7" l="1"/>
  <c r="E127" i="7" s="1"/>
  <c r="G127" i="7" s="1"/>
  <c r="F126" i="7"/>
  <c r="H125" i="7"/>
  <c r="H126" i="7" s="1"/>
  <c r="H127" i="7" l="1"/>
  <c r="F127" i="7"/>
  <c r="I127" i="7" l="1"/>
  <c r="E128" i="7" s="1"/>
  <c r="G128" i="7" s="1"/>
  <c r="F128" i="7" l="1"/>
  <c r="I128" i="7"/>
  <c r="E129" i="7" s="1"/>
  <c r="G129" i="7" s="1"/>
  <c r="F129" i="7" l="1"/>
  <c r="I129" i="7"/>
  <c r="E130" i="7" s="1"/>
  <c r="G130" i="7" s="1"/>
  <c r="H128" i="7"/>
  <c r="H129" i="7" l="1"/>
  <c r="H130" i="7" s="1"/>
  <c r="F130" i="7"/>
  <c r="I130" i="7" l="1"/>
  <c r="E131" i="7" s="1"/>
  <c r="G131" i="7" s="1"/>
  <c r="I131" i="7" l="1"/>
  <c r="E132" i="7" s="1"/>
  <c r="G132" i="7" s="1"/>
  <c r="H131" i="7"/>
  <c r="F131" i="7"/>
  <c r="F132" i="7" l="1"/>
  <c r="H132" i="7"/>
  <c r="I132" i="7"/>
  <c r="E133" i="7" s="1"/>
  <c r="G133" i="7" s="1"/>
  <c r="H133" i="7" l="1"/>
  <c r="I133" i="7"/>
  <c r="E134" i="7" s="1"/>
  <c r="G134" i="7" s="1"/>
  <c r="F133" i="7"/>
  <c r="I134" i="7" l="1"/>
  <c r="E135" i="7" s="1"/>
  <c r="G135" i="7" s="1"/>
  <c r="H134" i="7"/>
  <c r="F134" i="7"/>
  <c r="F135" i="7" l="1"/>
  <c r="I135" i="7"/>
  <c r="E136" i="7" s="1"/>
  <c r="G136" i="7" s="1"/>
  <c r="H135" i="7"/>
  <c r="I136" i="7" l="1"/>
  <c r="E137" i="7" s="1"/>
  <c r="G137" i="7" s="1"/>
  <c r="F136" i="7"/>
  <c r="H136" i="7"/>
  <c r="F137" i="7" l="1"/>
  <c r="H137" i="7"/>
  <c r="I137" i="7"/>
  <c r="E138" i="7" s="1"/>
  <c r="G138" i="7" s="1"/>
  <c r="F138" i="7" l="1"/>
  <c r="H138" i="7"/>
  <c r="I138" i="7" l="1"/>
  <c r="E139" i="7" s="1"/>
  <c r="G139" i="7" s="1"/>
  <c r="I139" i="7" l="1"/>
  <c r="E140" i="7" s="1"/>
  <c r="G140" i="7" s="1"/>
  <c r="F139" i="7"/>
  <c r="H139" i="7"/>
  <c r="F140" i="7" l="1"/>
  <c r="I140" i="7"/>
  <c r="E141" i="7" s="1"/>
  <c r="G141" i="7" s="1"/>
  <c r="H140" i="7"/>
  <c r="I141" i="7" l="1"/>
  <c r="E142" i="7" s="1"/>
  <c r="G142" i="7" s="1"/>
  <c r="F141" i="7"/>
  <c r="H141" i="7"/>
  <c r="I142" i="7" l="1"/>
  <c r="E143" i="7" s="1"/>
  <c r="G143" i="7" s="1"/>
  <c r="F142" i="7"/>
  <c r="H142" i="7"/>
  <c r="I143" i="7" l="1"/>
  <c r="E144" i="7" s="1"/>
  <c r="G144" i="7" s="1"/>
  <c r="F143" i="7"/>
  <c r="H143" i="7"/>
  <c r="F144" i="7" l="1"/>
  <c r="I144" i="7"/>
  <c r="E145" i="7" s="1"/>
  <c r="G145" i="7" s="1"/>
  <c r="H144" i="7"/>
  <c r="I145" i="7" l="1"/>
  <c r="E146" i="7" s="1"/>
  <c r="G146" i="7" s="1"/>
  <c r="F145" i="7"/>
  <c r="H145" i="7"/>
  <c r="I146" i="7"/>
  <c r="E147" i="7" s="1"/>
  <c r="G147" i="7" s="1"/>
  <c r="F146" i="7" l="1"/>
  <c r="I147" i="7"/>
  <c r="E148" i="7" s="1"/>
  <c r="G148" i="7" s="1"/>
  <c r="H146" i="7"/>
  <c r="F147" i="7"/>
  <c r="H147" i="7"/>
  <c r="F148" i="7" l="1"/>
  <c r="I148" i="7"/>
  <c r="E149" i="7" s="1"/>
  <c r="G149" i="7" s="1"/>
  <c r="H148" i="7"/>
  <c r="F149" i="7" l="1"/>
  <c r="H149" i="7"/>
  <c r="I149" i="7"/>
  <c r="E150" i="7" s="1"/>
  <c r="G150" i="7" s="1"/>
  <c r="F150" i="7" l="1"/>
  <c r="H150" i="7"/>
  <c r="I150" i="7" l="1"/>
  <c r="E151" i="7" s="1"/>
  <c r="G151" i="7" s="1"/>
  <c r="F151" i="7" l="1"/>
  <c r="H151" i="7"/>
  <c r="I151" i="7" l="1"/>
  <c r="E152" i="7" s="1"/>
  <c r="G152" i="7" s="1"/>
  <c r="H152" i="7" l="1"/>
  <c r="F152" i="7"/>
  <c r="I152" i="7"/>
  <c r="E153" i="7" s="1"/>
  <c r="G153" i="7" s="1"/>
  <c r="H153" i="7" l="1"/>
  <c r="F153" i="7"/>
  <c r="I153" i="7" l="1"/>
  <c r="E154" i="7" s="1"/>
  <c r="G154" i="7" s="1"/>
  <c r="F154" i="7" l="1"/>
  <c r="H154" i="7"/>
  <c r="I154" i="7" l="1"/>
  <c r="E155" i="7" s="1"/>
  <c r="G155" i="7" s="1"/>
  <c r="H155" i="7" l="1"/>
  <c r="F155" i="7"/>
  <c r="I155" i="7" l="1"/>
  <c r="E156" i="7" s="1"/>
  <c r="G156" i="7" s="1"/>
  <c r="F156" i="7" l="1"/>
  <c r="H156" i="7"/>
  <c r="I156" i="7" l="1"/>
  <c r="E157" i="7" s="1"/>
  <c r="G157" i="7" s="1"/>
  <c r="H157" i="7" l="1"/>
  <c r="F157" i="7"/>
  <c r="I157" i="7" l="1"/>
  <c r="E158" i="7" s="1"/>
  <c r="G158" i="7" s="1"/>
  <c r="F158" i="7" l="1"/>
  <c r="H158" i="7"/>
  <c r="I158" i="7" l="1"/>
  <c r="E159" i="7" s="1"/>
  <c r="G159" i="7" s="1"/>
  <c r="H159" i="7" l="1"/>
  <c r="F159" i="7"/>
  <c r="I159" i="7" l="1"/>
  <c r="E160" i="7" s="1"/>
  <c r="G160" i="7" s="1"/>
  <c r="H160" i="7" l="1"/>
  <c r="F160" i="7"/>
  <c r="I160" i="7" l="1"/>
  <c r="E161" i="7" s="1"/>
  <c r="G161" i="7" s="1"/>
  <c r="F161" i="7" l="1"/>
  <c r="H161" i="7"/>
  <c r="I161" i="7" l="1"/>
  <c r="E162" i="7" s="1"/>
  <c r="G162" i="7" s="1"/>
  <c r="F162" i="7" l="1"/>
  <c r="H162" i="7"/>
  <c r="I162" i="7" l="1"/>
  <c r="E163" i="7" s="1"/>
  <c r="G163" i="7" s="1"/>
  <c r="F163" i="7" l="1"/>
  <c r="H163" i="7"/>
  <c r="I163" i="7" l="1"/>
  <c r="E164" i="7" s="1"/>
  <c r="G164" i="7" s="1"/>
  <c r="F164" i="7" l="1"/>
  <c r="H164" i="7"/>
  <c r="I164" i="7" l="1"/>
  <c r="E165" i="7" s="1"/>
  <c r="G165" i="7" s="1"/>
  <c r="F165" i="7" l="1"/>
  <c r="H165" i="7"/>
  <c r="I165" i="7" l="1"/>
  <c r="E166" i="7" s="1"/>
  <c r="G166" i="7" s="1"/>
  <c r="F166" i="7" l="1"/>
  <c r="H166" i="7"/>
  <c r="I166" i="7" l="1"/>
  <c r="E167" i="7" s="1"/>
  <c r="G167" i="7" s="1"/>
  <c r="H167" i="7" l="1"/>
  <c r="F167" i="7"/>
  <c r="I167" i="7"/>
  <c r="E168" i="7" s="1"/>
  <c r="G168" i="7" s="1"/>
  <c r="F168" i="7" l="1"/>
  <c r="H168" i="7"/>
  <c r="I168" i="7" l="1"/>
  <c r="E169" i="7" s="1"/>
  <c r="G169" i="7" s="1"/>
  <c r="H169" i="7" l="1"/>
  <c r="F169" i="7"/>
  <c r="I169" i="7" l="1"/>
  <c r="E170" i="7" s="1"/>
  <c r="G170" i="7" s="1"/>
  <c r="F170" i="7" l="1"/>
  <c r="H170" i="7"/>
  <c r="I170" i="7" l="1"/>
  <c r="E171" i="7" s="1"/>
  <c r="G171" i="7" s="1"/>
  <c r="H171" i="7" l="1"/>
  <c r="F171" i="7"/>
  <c r="I171" i="7" l="1"/>
  <c r="E172" i="7" s="1"/>
  <c r="G172" i="7" s="1"/>
  <c r="H172" i="7" l="1"/>
  <c r="F172" i="7"/>
  <c r="I172" i="7"/>
  <c r="E173" i="7" s="1"/>
  <c r="G173" i="7" s="1"/>
  <c r="F173" i="7" l="1"/>
  <c r="H173" i="7"/>
  <c r="I173" i="7" l="1"/>
  <c r="E174" i="7" s="1"/>
  <c r="G174" i="7" s="1"/>
  <c r="H174" i="7" l="1"/>
  <c r="F174" i="7"/>
  <c r="I174" i="7" l="1"/>
  <c r="E175" i="7" s="1"/>
  <c r="G175" i="7" s="1"/>
  <c r="F175" i="7" l="1"/>
  <c r="H175" i="7"/>
  <c r="I175" i="7" l="1"/>
  <c r="E176" i="7" s="1"/>
  <c r="G176" i="7" s="1"/>
  <c r="F176" i="7" l="1"/>
  <c r="H176" i="7"/>
  <c r="I176" i="7" l="1"/>
  <c r="E177" i="7" s="1"/>
  <c r="G177" i="7" s="1"/>
  <c r="F177" i="7" l="1"/>
  <c r="H177" i="7"/>
  <c r="I177" i="7" l="1"/>
  <c r="E178" i="7" s="1"/>
  <c r="G178" i="7" s="1"/>
  <c r="F178" i="7" l="1"/>
  <c r="H178" i="7"/>
  <c r="I178" i="7" l="1"/>
  <c r="E179" i="7" s="1"/>
  <c r="G179" i="7" s="1"/>
  <c r="F179" i="7" l="1"/>
  <c r="H179" i="7"/>
  <c r="I179" i="7"/>
  <c r="E180" i="7" s="1"/>
  <c r="G180" i="7" s="1"/>
  <c r="H180" i="7" l="1"/>
  <c r="F180" i="7"/>
  <c r="I180" i="7"/>
  <c r="E181" i="7" s="1"/>
  <c r="G181" i="7" s="1"/>
  <c r="F181" i="7" l="1"/>
  <c r="H181" i="7"/>
  <c r="I181" i="7" l="1"/>
  <c r="E182" i="7" s="1"/>
  <c r="G182" i="7" s="1"/>
  <c r="F182" i="7" l="1"/>
  <c r="H182" i="7"/>
  <c r="I182" i="7" l="1"/>
  <c r="E183" i="7" s="1"/>
  <c r="G183" i="7" s="1"/>
  <c r="F183" i="7" l="1"/>
  <c r="H183" i="7"/>
  <c r="I183" i="7"/>
  <c r="E184" i="7" s="1"/>
  <c r="G184" i="7" s="1"/>
  <c r="F184" i="7" l="1"/>
  <c r="H184" i="7"/>
  <c r="I184" i="7" l="1"/>
  <c r="E185" i="7" s="1"/>
  <c r="G185" i="7" s="1"/>
  <c r="H185" i="7" l="1"/>
  <c r="F185" i="7"/>
  <c r="I185" i="7" l="1"/>
  <c r="E186" i="7" s="1"/>
  <c r="G186" i="7" s="1"/>
  <c r="H186" i="7" l="1"/>
  <c r="F186" i="7"/>
  <c r="I186" i="7" l="1"/>
  <c r="E187" i="7" s="1"/>
  <c r="G187" i="7" s="1"/>
  <c r="F187" i="7" l="1"/>
  <c r="H187" i="7"/>
  <c r="I187" i="7"/>
  <c r="E188" i="7" s="1"/>
  <c r="G188" i="7" s="1"/>
  <c r="H188" i="7" l="1"/>
  <c r="I188" i="7"/>
  <c r="E189" i="7" s="1"/>
  <c r="G189" i="7" s="1"/>
  <c r="F188" i="7"/>
  <c r="I189" i="7" l="1"/>
  <c r="E190" i="7" s="1"/>
  <c r="G190" i="7" s="1"/>
  <c r="H189" i="7"/>
  <c r="F189" i="7"/>
  <c r="F190" i="7" l="1"/>
  <c r="I190" i="7"/>
  <c r="E191" i="7" s="1"/>
  <c r="G191" i="7" s="1"/>
  <c r="H190" i="7" l="1"/>
  <c r="F191" i="7"/>
  <c r="H191" i="7"/>
  <c r="I191" i="7" l="1"/>
  <c r="E192" i="7" s="1"/>
  <c r="G192" i="7" s="1"/>
  <c r="H192" i="7" l="1"/>
  <c r="F192" i="7"/>
  <c r="I192" i="7"/>
  <c r="E193" i="7" s="1"/>
  <c r="G193" i="7" s="1"/>
  <c r="F193" i="7" l="1"/>
  <c r="H193" i="7"/>
  <c r="I193" i="7"/>
  <c r="E194" i="7" s="1"/>
  <c r="G194" i="7" s="1"/>
  <c r="F194" i="7" l="1"/>
  <c r="H194" i="7"/>
  <c r="I194" i="7" l="1"/>
  <c r="E195" i="7" s="1"/>
  <c r="G195" i="7" s="1"/>
  <c r="F195" i="7" l="1"/>
  <c r="H195" i="7"/>
  <c r="I195" i="7" l="1"/>
  <c r="E196" i="7" s="1"/>
  <c r="G196" i="7" s="1"/>
  <c r="F196" i="7" l="1"/>
  <c r="H196" i="7"/>
  <c r="I196" i="7" l="1"/>
  <c r="E197" i="7" s="1"/>
  <c r="G197" i="7" s="1"/>
  <c r="F197" i="7" l="1"/>
  <c r="H197" i="7"/>
  <c r="I197" i="7" l="1"/>
  <c r="E198" i="7" s="1"/>
  <c r="G198" i="7" s="1"/>
  <c r="F198" i="7" l="1"/>
  <c r="H198" i="7"/>
  <c r="I198" i="7"/>
  <c r="E199" i="7" s="1"/>
  <c r="G199" i="7" s="1"/>
  <c r="F199" i="7" l="1"/>
  <c r="H199" i="7"/>
  <c r="I199" i="7" l="1"/>
  <c r="E200" i="7" s="1"/>
  <c r="G200" i="7" s="1"/>
  <c r="F200" i="7" l="1"/>
  <c r="H200" i="7"/>
  <c r="I200" i="7" l="1"/>
  <c r="E201" i="7" s="1"/>
  <c r="G201" i="7" s="1"/>
  <c r="I201" i="7" l="1"/>
  <c r="E202" i="7" s="1"/>
  <c r="H201" i="7"/>
  <c r="F201" i="7"/>
  <c r="F202" i="7" l="1"/>
  <c r="G202" i="7"/>
  <c r="I202" i="7"/>
  <c r="E203" i="7" s="1"/>
  <c r="G203" i="7" s="1"/>
  <c r="F203" i="7" l="1"/>
  <c r="I203" i="7"/>
  <c r="E204" i="7" s="1"/>
  <c r="G204" i="7" s="1"/>
  <c r="H202" i="7"/>
  <c r="H203" i="7" s="1"/>
  <c r="H204" i="7" l="1"/>
  <c r="F204" i="7"/>
  <c r="I204" i="7"/>
  <c r="E205" i="7" s="1"/>
  <c r="G205" i="7" s="1"/>
  <c r="H205" i="7" l="1"/>
  <c r="F205" i="7"/>
  <c r="I205" i="7"/>
  <c r="E206" i="7" s="1"/>
  <c r="G206" i="7" s="1"/>
  <c r="H206" i="7" l="1"/>
  <c r="F206" i="7"/>
  <c r="I206" i="7"/>
  <c r="E207" i="7" s="1"/>
  <c r="G207" i="7" s="1"/>
  <c r="H207" i="7" l="1"/>
  <c r="F207" i="7"/>
  <c r="I207" i="7"/>
  <c r="E208" i="7" s="1"/>
  <c r="G208" i="7" s="1"/>
  <c r="H208" i="7" l="1"/>
  <c r="F208" i="7"/>
  <c r="I208" i="7" l="1"/>
  <c r="E209" i="7" s="1"/>
  <c r="G209" i="7" s="1"/>
  <c r="F209" i="7" l="1"/>
  <c r="H209" i="7"/>
  <c r="I209" i="7" l="1"/>
  <c r="E210" i="7" s="1"/>
  <c r="G210" i="7" s="1"/>
  <c r="H210" i="7" l="1"/>
  <c r="F210" i="7"/>
  <c r="I210" i="7" l="1"/>
  <c r="E211" i="7" s="1"/>
  <c r="G211" i="7" s="1"/>
  <c r="F211" i="7" l="1"/>
  <c r="I211" i="7"/>
  <c r="E212" i="7" s="1"/>
  <c r="G212" i="7" s="1"/>
  <c r="F212" i="7" l="1"/>
  <c r="H211" i="7"/>
  <c r="I212" i="7"/>
  <c r="E213" i="7" s="1"/>
  <c r="G213" i="7" s="1"/>
  <c r="H212" i="7" l="1"/>
  <c r="H213" i="7" s="1"/>
  <c r="F213" i="7"/>
  <c r="I213" i="7"/>
  <c r="E214" i="7" s="1"/>
  <c r="G214" i="7" s="1"/>
  <c r="F214" i="7" l="1"/>
  <c r="H214" i="7"/>
  <c r="I214" i="7" l="1"/>
  <c r="E215" i="7" s="1"/>
  <c r="G215" i="7" s="1"/>
  <c r="F215" i="7" l="1"/>
  <c r="H215" i="7"/>
  <c r="I215" i="7" l="1"/>
  <c r="E216" i="7" s="1"/>
  <c r="G216" i="7" s="1"/>
  <c r="F216" i="7" l="1"/>
  <c r="H216" i="7"/>
  <c r="I216" i="7" l="1"/>
  <c r="E217" i="7" s="1"/>
  <c r="G217" i="7" s="1"/>
  <c r="F217" i="7" l="1"/>
  <c r="H217" i="7"/>
  <c r="I217" i="7" l="1"/>
  <c r="E218" i="7" s="1"/>
  <c r="G218" i="7" s="1"/>
  <c r="F218" i="7" l="1"/>
  <c r="I218" i="7"/>
  <c r="H218" i="7" l="1"/>
  <c r="E219" i="7"/>
  <c r="G219" i="7" s="1"/>
  <c r="F219" i="7" l="1"/>
  <c r="I219" i="7"/>
  <c r="H219" i="7" l="1"/>
  <c r="E220" i="7"/>
  <c r="G220" i="7" s="1"/>
  <c r="F220" i="7" l="1"/>
  <c r="I220" i="7"/>
  <c r="E221" i="7" s="1"/>
  <c r="G221" i="7" s="1"/>
  <c r="H220" i="7" l="1"/>
  <c r="I221" i="7"/>
  <c r="F221" i="7"/>
  <c r="H221" i="7" l="1"/>
  <c r="E222" i="7"/>
  <c r="G222" i="7" s="1"/>
  <c r="F222" i="7" l="1"/>
  <c r="I222" i="7" l="1"/>
  <c r="E223" i="7" s="1"/>
  <c r="G223" i="7" s="1"/>
  <c r="H222" i="7"/>
  <c r="I223" i="7" l="1"/>
  <c r="E224" i="7" s="1"/>
  <c r="G224" i="7" s="1"/>
  <c r="F223" i="7"/>
  <c r="H223" i="7"/>
  <c r="F224" i="7" l="1"/>
  <c r="H224" i="7"/>
  <c r="I224" i="7"/>
  <c r="E225" i="7" s="1"/>
  <c r="G225" i="7" s="1"/>
  <c r="F225" i="7" l="1"/>
  <c r="H225" i="7"/>
  <c r="I225" i="7" l="1"/>
  <c r="E226" i="7" s="1"/>
  <c r="G226" i="7" s="1"/>
  <c r="F226" i="7" l="1"/>
  <c r="H226" i="7"/>
  <c r="I226" i="7" l="1"/>
  <c r="E227" i="7" s="1"/>
  <c r="G227" i="7" s="1"/>
  <c r="F227" i="7" l="1"/>
  <c r="H227" i="7"/>
  <c r="I227" i="7"/>
  <c r="E228" i="7" s="1"/>
  <c r="G228" i="7" s="1"/>
  <c r="H228" i="7" l="1"/>
  <c r="F228" i="7"/>
  <c r="I228" i="7"/>
  <c r="E229" i="7" s="1"/>
  <c r="G229" i="7" s="1"/>
  <c r="F229" i="7" l="1"/>
  <c r="H229" i="7"/>
  <c r="I229" i="7" l="1"/>
  <c r="E230" i="7" s="1"/>
  <c r="G230" i="7" s="1"/>
  <c r="H230" i="7" l="1"/>
  <c r="F230" i="7"/>
  <c r="I230" i="7"/>
  <c r="E231" i="7" s="1"/>
  <c r="G231" i="7" s="1"/>
  <c r="F231" i="7" l="1"/>
  <c r="H231" i="7"/>
  <c r="I231" i="7" l="1"/>
  <c r="E232" i="7" s="1"/>
  <c r="G232" i="7" s="1"/>
  <c r="H232" i="7" l="1"/>
  <c r="F232" i="7"/>
  <c r="I232" i="7" l="1"/>
  <c r="E233" i="7" s="1"/>
  <c r="G233" i="7" s="1"/>
  <c r="F233" i="7" l="1"/>
  <c r="H233" i="7"/>
  <c r="I233" i="7" l="1"/>
  <c r="E234" i="7" s="1"/>
  <c r="G234" i="7" s="1"/>
  <c r="H234" i="7" l="1"/>
  <c r="F234" i="7"/>
  <c r="I234" i="7" l="1"/>
  <c r="E235" i="7" s="1"/>
  <c r="G235" i="7" s="1"/>
  <c r="I235" i="7" l="1"/>
  <c r="E236" i="7" s="1"/>
  <c r="G236" i="7" s="1"/>
  <c r="F235" i="7"/>
  <c r="F236" i="7" l="1"/>
  <c r="I236" i="7"/>
  <c r="E237" i="7" s="1"/>
  <c r="G237" i="7" s="1"/>
  <c r="H235" i="7"/>
  <c r="H236" i="7" s="1"/>
  <c r="F237" i="7" l="1"/>
  <c r="H237" i="7"/>
  <c r="I237" i="7" l="1"/>
  <c r="E238" i="7" s="1"/>
  <c r="G238" i="7" s="1"/>
  <c r="H238" i="7" l="1"/>
  <c r="F238" i="7"/>
  <c r="I238" i="7"/>
  <c r="E239" i="7" s="1"/>
  <c r="G239" i="7" s="1"/>
  <c r="F239" i="7" l="1"/>
  <c r="H239" i="7"/>
  <c r="I239" i="7" l="1"/>
  <c r="E240" i="7" s="1"/>
  <c r="G240" i="7" s="1"/>
  <c r="H240" i="7" l="1"/>
  <c r="F240" i="7"/>
  <c r="I240" i="7"/>
  <c r="E241" i="7" s="1"/>
  <c r="G241" i="7" s="1"/>
  <c r="F241" i="7" l="1"/>
  <c r="I241" i="7"/>
  <c r="E242" i="7" s="1"/>
  <c r="G242" i="7" s="1"/>
  <c r="F242" i="7" l="1"/>
  <c r="I242" i="7"/>
  <c r="E243" i="7" s="1"/>
  <c r="G243" i="7" s="1"/>
  <c r="H241" i="7"/>
  <c r="H242" i="7" l="1"/>
  <c r="I243" i="7"/>
  <c r="E244" i="7" s="1"/>
  <c r="G244" i="7" s="1"/>
  <c r="F243" i="7"/>
  <c r="H243" i="7" l="1"/>
  <c r="F244" i="7"/>
  <c r="H244" i="7" l="1"/>
  <c r="I244" i="7"/>
  <c r="E245" i="7" s="1"/>
  <c r="G245" i="7" s="1"/>
  <c r="H245" i="7" l="1"/>
  <c r="F245" i="7"/>
  <c r="I245" i="7"/>
  <c r="E246" i="7" s="1"/>
  <c r="G246" i="7" s="1"/>
  <c r="I246" i="7" l="1"/>
  <c r="E247" i="7" s="1"/>
  <c r="G247" i="7" s="1"/>
  <c r="F246" i="7"/>
  <c r="H246" i="7"/>
  <c r="I247" i="7" l="1"/>
  <c r="E248" i="7" s="1"/>
  <c r="G248" i="7" s="1"/>
  <c r="F247" i="7"/>
  <c r="H247" i="7"/>
  <c r="F248" i="7" l="1"/>
  <c r="I248" i="7"/>
  <c r="E249" i="7" s="1"/>
  <c r="G249" i="7" s="1"/>
  <c r="H248" i="7"/>
  <c r="I249" i="7" l="1"/>
  <c r="E250" i="7" s="1"/>
  <c r="G250" i="7" s="1"/>
  <c r="F249" i="7"/>
  <c r="H249" i="7"/>
  <c r="F250" i="7" l="1"/>
  <c r="H250" i="7"/>
  <c r="I250" i="7"/>
  <c r="E251" i="7" s="1"/>
  <c r="G251" i="7" s="1"/>
  <c r="F251" i="7" l="1"/>
  <c r="I251" i="7"/>
  <c r="E252" i="7" s="1"/>
  <c r="G252" i="7" s="1"/>
  <c r="H251" i="7"/>
  <c r="I252" i="7" l="1"/>
  <c r="E253" i="7" s="1"/>
  <c r="G253" i="7" s="1"/>
  <c r="H252" i="7"/>
  <c r="F252" i="7"/>
  <c r="H253" i="7" l="1"/>
  <c r="F253" i="7"/>
  <c r="I253" i="7"/>
  <c r="E254" i="7" s="1"/>
  <c r="G254" i="7" s="1"/>
  <c r="I254" i="7" l="1"/>
  <c r="E255" i="7" s="1"/>
  <c r="G255" i="7" s="1"/>
  <c r="F254" i="7"/>
  <c r="F255" i="7"/>
  <c r="I255" i="7"/>
  <c r="E256" i="7" s="1"/>
  <c r="G256" i="7" s="1"/>
  <c r="H254" i="7"/>
  <c r="F256" i="7" l="1"/>
  <c r="H255" i="7"/>
  <c r="H256" i="7" l="1"/>
  <c r="I256" i="7"/>
  <c r="E257" i="7" s="1"/>
  <c r="G257" i="7" s="1"/>
  <c r="F257" i="7" l="1"/>
  <c r="I257" i="7"/>
  <c r="E258" i="7" s="1"/>
  <c r="G258" i="7" s="1"/>
  <c r="F258" i="7" l="1"/>
  <c r="I258" i="7"/>
  <c r="E259" i="7" s="1"/>
  <c r="G259" i="7" s="1"/>
  <c r="H257" i="7"/>
  <c r="I259" i="7" l="1"/>
  <c r="E260" i="7" s="1"/>
  <c r="G260" i="7" s="1"/>
  <c r="F259" i="7"/>
  <c r="H258" i="7"/>
  <c r="H259" i="7" s="1"/>
  <c r="I260" i="7" l="1"/>
  <c r="E261" i="7" s="1"/>
  <c r="G261" i="7" s="1"/>
  <c r="F260" i="7"/>
  <c r="F261" i="7" l="1"/>
  <c r="I261" i="7"/>
  <c r="E262" i="7" s="1"/>
  <c r="G262" i="7" s="1"/>
  <c r="H260" i="7"/>
  <c r="H261" i="7" l="1"/>
  <c r="F262" i="7"/>
  <c r="H262" i="7"/>
  <c r="I262" i="7" l="1"/>
  <c r="E263" i="7" s="1"/>
  <c r="G263" i="7" s="1"/>
  <c r="H263" i="7" l="1"/>
  <c r="F263" i="7"/>
  <c r="I263" i="7"/>
  <c r="E264" i="7" s="1"/>
  <c r="G264" i="7" s="1"/>
  <c r="F264" i="7" l="1"/>
  <c r="I264" i="7"/>
  <c r="E265" i="7" s="1"/>
  <c r="G265" i="7" s="1"/>
  <c r="F265" i="7" l="1"/>
  <c r="I265" i="7"/>
  <c r="E266" i="7" s="1"/>
  <c r="G266" i="7" s="1"/>
  <c r="H264" i="7"/>
  <c r="F266" i="7" l="1"/>
  <c r="I266" i="7"/>
  <c r="E267" i="7" s="1"/>
  <c r="G267" i="7" s="1"/>
  <c r="H265" i="7"/>
  <c r="H266" i="7" l="1"/>
  <c r="H267" i="7"/>
  <c r="F267" i="7"/>
  <c r="I267" i="7" l="1"/>
  <c r="E268" i="7" s="1"/>
  <c r="G268" i="7" s="1"/>
  <c r="H268" i="7" l="1"/>
  <c r="I268" i="7"/>
  <c r="E269" i="7" s="1"/>
  <c r="G269" i="7" s="1"/>
  <c r="F268" i="7"/>
  <c r="F269" i="7" l="1"/>
  <c r="H269" i="7"/>
  <c r="I269" i="7" l="1"/>
  <c r="E270" i="7" s="1"/>
  <c r="G270" i="7" s="1"/>
  <c r="F270" i="7" l="1"/>
  <c r="H270" i="7"/>
  <c r="I270" i="7"/>
  <c r="E271" i="7" s="1"/>
  <c r="G271" i="7" s="1"/>
  <c r="H271" i="7" l="1"/>
  <c r="F271" i="7"/>
  <c r="I271" i="7"/>
  <c r="E272" i="7" s="1"/>
  <c r="G272" i="7" s="1"/>
  <c r="F272" i="7" l="1"/>
  <c r="H272" i="7"/>
  <c r="I272" i="7"/>
  <c r="E273" i="7" s="1"/>
  <c r="G273" i="7" s="1"/>
  <c r="H273" i="7" l="1"/>
  <c r="F273" i="7"/>
  <c r="I273" i="7" l="1"/>
  <c r="E274" i="7" s="1"/>
  <c r="G274" i="7" s="1"/>
  <c r="F274" i="7" l="1"/>
  <c r="I274" i="7"/>
  <c r="E275" i="7" s="1"/>
  <c r="G275" i="7" s="1"/>
  <c r="H274" i="7"/>
  <c r="F275" i="7" l="1"/>
  <c r="I275" i="7"/>
  <c r="E276" i="7" s="1"/>
  <c r="G276" i="7" s="1"/>
  <c r="I276" i="7" l="1"/>
  <c r="E277" i="7" s="1"/>
  <c r="G277" i="7" s="1"/>
  <c r="F276" i="7"/>
  <c r="H275" i="7"/>
  <c r="H276" i="7" s="1"/>
  <c r="I277" i="7" l="1"/>
  <c r="E278" i="7" s="1"/>
  <c r="G278" i="7" s="1"/>
  <c r="F277" i="7"/>
  <c r="H277" i="7"/>
  <c r="H278" i="7" l="1"/>
  <c r="F278" i="7"/>
  <c r="I278" i="7"/>
  <c r="E279" i="7" s="1"/>
  <c r="G279" i="7" s="1"/>
  <c r="I279" i="7" l="1"/>
  <c r="E280" i="7" s="1"/>
  <c r="G280" i="7" s="1"/>
  <c r="H279" i="7"/>
  <c r="F279" i="7"/>
  <c r="I280" i="7" l="1"/>
  <c r="E281" i="7" s="1"/>
  <c r="G281" i="7" s="1"/>
  <c r="F280" i="7"/>
  <c r="H280" i="7"/>
  <c r="F281" i="7" l="1"/>
  <c r="I281" i="7"/>
  <c r="E282" i="7" s="1"/>
  <c r="G282" i="7" s="1"/>
  <c r="H281" i="7"/>
  <c r="H282" i="7" l="1"/>
  <c r="I282" i="7"/>
  <c r="E283" i="7" s="1"/>
  <c r="G283" i="7" s="1"/>
  <c r="F282" i="7"/>
  <c r="H283" i="7" l="1"/>
  <c r="F283" i="7"/>
  <c r="I283" i="7"/>
  <c r="E284" i="7" s="1"/>
  <c r="G284" i="7" s="1"/>
  <c r="H284" i="7"/>
  <c r="F284" i="7" l="1"/>
  <c r="I284" i="7"/>
  <c r="E285" i="7" s="1"/>
  <c r="G285" i="7" s="1"/>
  <c r="I285" i="7" l="1"/>
  <c r="E286" i="7" s="1"/>
  <c r="G286" i="7" s="1"/>
  <c r="H285" i="7"/>
  <c r="F285" i="7"/>
  <c r="H286" i="7"/>
  <c r="F286" i="7"/>
  <c r="I286" i="7"/>
  <c r="E287" i="7" s="1"/>
  <c r="G287" i="7" s="1"/>
  <c r="F287" i="7" l="1"/>
  <c r="I287" i="7"/>
  <c r="E288" i="7" s="1"/>
  <c r="G288" i="7" s="1"/>
  <c r="I288" i="7" l="1"/>
  <c r="E289" i="7" s="1"/>
  <c r="G289" i="7" s="1"/>
  <c r="F288" i="7"/>
  <c r="H287" i="7"/>
  <c r="H288" i="7" s="1"/>
  <c r="F289" i="7" l="1"/>
  <c r="I289" i="7"/>
  <c r="E290" i="7" s="1"/>
  <c r="G290" i="7" s="1"/>
  <c r="I290" i="7" l="1"/>
  <c r="E291" i="7" s="1"/>
  <c r="G291" i="7" s="1"/>
  <c r="F290" i="7"/>
  <c r="H289" i="7"/>
  <c r="H290" i="7" s="1"/>
  <c r="H291" i="7" l="1"/>
  <c r="F291" i="7"/>
  <c r="I291" i="7"/>
  <c r="E292" i="7" s="1"/>
  <c r="G292" i="7" s="1"/>
  <c r="H292" i="7" l="1"/>
  <c r="F292" i="7"/>
  <c r="I292" i="7"/>
  <c r="E293" i="7" s="1"/>
  <c r="G293" i="7" s="1"/>
  <c r="I293" i="7" l="1"/>
  <c r="E294" i="7" s="1"/>
  <c r="G294" i="7" s="1"/>
  <c r="F293" i="7"/>
  <c r="H293" i="7"/>
  <c r="I294" i="7" l="1"/>
  <c r="E295" i="7" s="1"/>
  <c r="G295" i="7" s="1"/>
  <c r="F294" i="7"/>
  <c r="H294" i="7" l="1"/>
  <c r="H295" i="7"/>
  <c r="F295" i="7"/>
  <c r="I295" i="7" l="1"/>
  <c r="E296" i="7" s="1"/>
  <c r="G296" i="7" s="1"/>
  <c r="F296" i="7" l="1"/>
  <c r="H296" i="7"/>
  <c r="I296" i="7"/>
  <c r="E297" i="7" s="1"/>
  <c r="G297" i="7" s="1"/>
  <c r="F297" i="7" l="1"/>
  <c r="H297" i="7"/>
  <c r="I297" i="7" l="1"/>
  <c r="E298" i="7" s="1"/>
  <c r="G298" i="7" s="1"/>
  <c r="H298" i="7" l="1"/>
  <c r="F298" i="7"/>
  <c r="I298" i="7"/>
  <c r="E299" i="7" s="1"/>
  <c r="G299" i="7" s="1"/>
  <c r="F299" i="7" l="1"/>
  <c r="I299" i="7"/>
  <c r="E300" i="7" s="1"/>
  <c r="G300" i="7" s="1"/>
  <c r="H299" i="7"/>
  <c r="I300" i="7" l="1"/>
  <c r="E301" i="7" s="1"/>
  <c r="G301" i="7" s="1"/>
  <c r="F300" i="7"/>
  <c r="H300" i="7"/>
  <c r="F301" i="7" l="1"/>
  <c r="I301" i="7"/>
  <c r="E302" i="7" s="1"/>
  <c r="G302" i="7" s="1"/>
  <c r="F302" i="7" l="1"/>
  <c r="I302" i="7"/>
  <c r="E303" i="7" s="1"/>
  <c r="G303" i="7" s="1"/>
  <c r="H301" i="7"/>
  <c r="H302" i="7" l="1"/>
  <c r="I303" i="7"/>
  <c r="E304" i="7" s="1"/>
  <c r="G304" i="7" s="1"/>
  <c r="F303" i="7"/>
  <c r="F304" i="7" l="1"/>
  <c r="H303" i="7"/>
  <c r="H304" i="7"/>
  <c r="I304" i="7" l="1"/>
  <c r="E305" i="7" s="1"/>
  <c r="G305" i="7" s="1"/>
  <c r="F305" i="7" l="1"/>
  <c r="I305" i="7"/>
  <c r="E306" i="7" s="1"/>
  <c r="G306" i="7" s="1"/>
  <c r="H305" i="7"/>
  <c r="F306" i="7" l="1"/>
  <c r="I306" i="7"/>
  <c r="E307" i="7" s="1"/>
  <c r="G307" i="7" s="1"/>
  <c r="H306" i="7"/>
  <c r="F307" i="7" l="1"/>
  <c r="I307" i="7"/>
  <c r="E308" i="7" s="1"/>
  <c r="G308" i="7" s="1"/>
  <c r="H307" i="7"/>
  <c r="F308" i="7" l="1"/>
  <c r="H308" i="7"/>
  <c r="I308" i="7"/>
  <c r="E309" i="7" s="1"/>
  <c r="G309" i="7" s="1"/>
  <c r="F309" i="7" l="1"/>
  <c r="I309" i="7"/>
  <c r="E310" i="7" s="1"/>
  <c r="G310" i="7" s="1"/>
  <c r="F310" i="7" l="1"/>
  <c r="I310" i="7"/>
  <c r="E311" i="7" s="1"/>
  <c r="G311" i="7" s="1"/>
  <c r="H309" i="7"/>
  <c r="F311" i="7" l="1"/>
  <c r="I311" i="7"/>
  <c r="E312" i="7" s="1"/>
  <c r="G312" i="7" s="1"/>
  <c r="H310" i="7"/>
  <c r="H311" i="7" s="1"/>
  <c r="I312" i="7" l="1"/>
  <c r="E313" i="7" s="1"/>
  <c r="G313" i="7" s="1"/>
  <c r="F312" i="7"/>
  <c r="H312" i="7"/>
  <c r="F313" i="7" l="1"/>
  <c r="I313" i="7"/>
  <c r="E314" i="7" s="1"/>
  <c r="G314" i="7" s="1"/>
  <c r="H313" i="7"/>
  <c r="F314" i="7" l="1"/>
  <c r="I314" i="7"/>
  <c r="E315" i="7" s="1"/>
  <c r="G315" i="7" s="1"/>
  <c r="H314" i="7"/>
  <c r="I315" i="7" l="1"/>
  <c r="E316" i="7" s="1"/>
  <c r="G316" i="7" s="1"/>
  <c r="F315" i="7"/>
  <c r="H315" i="7"/>
  <c r="F316" i="7" l="1"/>
  <c r="I316" i="7"/>
  <c r="E317" i="7" s="1"/>
  <c r="G317" i="7" s="1"/>
  <c r="H316" i="7"/>
  <c r="H317" i="7"/>
  <c r="F317" i="7"/>
  <c r="I317" i="7" l="1"/>
  <c r="E318" i="7" s="1"/>
  <c r="G318" i="7" s="1"/>
  <c r="I318" i="7" l="1"/>
  <c r="E319" i="7" s="1"/>
  <c r="G319" i="7" s="1"/>
  <c r="H318" i="7"/>
  <c r="F318" i="7"/>
  <c r="F319" i="7"/>
  <c r="I319" i="7" l="1"/>
  <c r="E320" i="7" s="1"/>
  <c r="G320" i="7" s="1"/>
  <c r="H319" i="7"/>
  <c r="I320" i="7" l="1"/>
  <c r="E321" i="7" s="1"/>
  <c r="G321" i="7" s="1"/>
  <c r="F320" i="7"/>
  <c r="H320" i="7"/>
  <c r="F321" i="7"/>
  <c r="H321" i="7"/>
  <c r="I321" i="7" l="1"/>
  <c r="E322" i="7" s="1"/>
  <c r="G322" i="7" s="1"/>
  <c r="F322" i="7" l="1"/>
  <c r="H322" i="7"/>
  <c r="I322" i="7"/>
  <c r="E323" i="7" s="1"/>
  <c r="G323" i="7" s="1"/>
  <c r="F323" i="7" l="1"/>
  <c r="I323" i="7"/>
  <c r="E324" i="7" s="1"/>
  <c r="G324" i="7" s="1"/>
  <c r="H323" i="7" l="1"/>
  <c r="I324" i="7"/>
  <c r="E325" i="7" s="1"/>
  <c r="G325" i="7" s="1"/>
  <c r="F324" i="7"/>
  <c r="F325" i="7" l="1"/>
  <c r="I325" i="7"/>
  <c r="E326" i="7" s="1"/>
  <c r="G326" i="7" s="1"/>
  <c r="H324" i="7"/>
  <c r="F326" i="7" l="1"/>
  <c r="H325" i="7"/>
  <c r="H326" i="7" l="1"/>
  <c r="I326" i="7"/>
  <c r="E327" i="7" s="1"/>
  <c r="G327" i="7" s="1"/>
  <c r="F327" i="7" l="1"/>
  <c r="I327" i="7"/>
  <c r="E328" i="7" s="1"/>
  <c r="G328" i="7" s="1"/>
  <c r="H327" i="7" l="1"/>
  <c r="F328" i="7"/>
  <c r="I328" i="7"/>
  <c r="E329" i="7" s="1"/>
  <c r="G329" i="7" s="1"/>
  <c r="I329" i="7" l="1"/>
  <c r="E330" i="7" s="1"/>
  <c r="G330" i="7" s="1"/>
  <c r="F329" i="7"/>
  <c r="H328" i="7"/>
  <c r="H329" i="7" s="1"/>
  <c r="F330" i="7" l="1"/>
  <c r="I330" i="7"/>
  <c r="E331" i="7" s="1"/>
  <c r="G331" i="7" s="1"/>
  <c r="H330" i="7" l="1"/>
  <c r="H331" i="7"/>
  <c r="F331" i="7"/>
  <c r="I331" i="7" l="1"/>
  <c r="E332" i="7" s="1"/>
  <c r="G332" i="7" s="1"/>
  <c r="F332" i="7" l="1"/>
  <c r="H332" i="7"/>
  <c r="I332" i="7"/>
  <c r="E333" i="7" s="1"/>
  <c r="G333" i="7" s="1"/>
  <c r="F333" i="7" l="1"/>
  <c r="H333" i="7"/>
  <c r="I333" i="7" l="1"/>
  <c r="E334" i="7" s="1"/>
  <c r="G334" i="7" s="1"/>
  <c r="F334" i="7" l="1"/>
  <c r="H334" i="7"/>
  <c r="I334" i="7" l="1"/>
  <c r="E335" i="7" s="1"/>
  <c r="G335" i="7" s="1"/>
  <c r="I335" i="7" l="1"/>
  <c r="E336" i="7" s="1"/>
  <c r="G336" i="7" s="1"/>
  <c r="F335" i="7"/>
  <c r="H335" i="7"/>
  <c r="H336" i="7" l="1"/>
  <c r="F336" i="7"/>
  <c r="I336" i="7" l="1"/>
  <c r="E337" i="7" s="1"/>
  <c r="G337" i="7" s="1"/>
  <c r="F337" i="7" l="1"/>
  <c r="I337" i="7"/>
  <c r="E338" i="7" s="1"/>
  <c r="G338" i="7" s="1"/>
  <c r="H337" i="7"/>
  <c r="I338" i="7" l="1"/>
  <c r="E339" i="7" s="1"/>
  <c r="G339" i="7" s="1"/>
  <c r="H338" i="7"/>
  <c r="F338" i="7"/>
  <c r="H339" i="7" l="1"/>
  <c r="F339" i="7"/>
  <c r="I339" i="7" l="1"/>
  <c r="E340" i="7" s="1"/>
  <c r="G340" i="7" s="1"/>
  <c r="F340" i="7" l="1"/>
  <c r="I340" i="7"/>
  <c r="E341" i="7" s="1"/>
  <c r="G341" i="7" s="1"/>
  <c r="F341" i="7" l="1"/>
  <c r="I341" i="7"/>
  <c r="E342" i="7" s="1"/>
  <c r="G342" i="7" s="1"/>
  <c r="H340" i="7"/>
  <c r="H341" i="7" l="1"/>
  <c r="F342" i="7"/>
  <c r="I342" i="7"/>
  <c r="E343" i="7" s="1"/>
  <c r="G343" i="7" s="1"/>
  <c r="H342" i="7" l="1"/>
  <c r="I343" i="7"/>
  <c r="E344" i="7" s="1"/>
  <c r="G344" i="7" s="1"/>
  <c r="F343" i="7"/>
  <c r="I344" i="7" l="1"/>
  <c r="E345" i="7" s="1"/>
  <c r="G345" i="7" s="1"/>
  <c r="F344" i="7"/>
  <c r="H343" i="7"/>
  <c r="H344" i="7" s="1"/>
  <c r="F345" i="7" l="1"/>
  <c r="I345" i="7"/>
  <c r="E346" i="7" s="1"/>
  <c r="G346" i="7" s="1"/>
  <c r="F346" i="7" l="1"/>
  <c r="I346" i="7"/>
  <c r="E347" i="7" s="1"/>
  <c r="G347" i="7" s="1"/>
  <c r="H345" i="7"/>
  <c r="H346" i="7" l="1"/>
  <c r="F347" i="7"/>
  <c r="H347" i="7"/>
  <c r="I347" i="7" l="1"/>
  <c r="E348" i="7" s="1"/>
  <c r="G348" i="7" s="1"/>
  <c r="F348" i="7" l="1"/>
  <c r="H348" i="7"/>
  <c r="I348" i="7" l="1"/>
  <c r="E349" i="7" s="1"/>
  <c r="G349" i="7" s="1"/>
  <c r="I349" i="7" l="1"/>
  <c r="E350" i="7" s="1"/>
  <c r="G350" i="7" s="1"/>
  <c r="H349" i="7"/>
  <c r="F349" i="7"/>
  <c r="F350" i="7" l="1"/>
  <c r="H350" i="7"/>
  <c r="I350" i="7"/>
  <c r="E351" i="7" s="1"/>
  <c r="G351" i="7" s="1"/>
  <c r="F351" i="7" l="1"/>
  <c r="I351" i="7"/>
  <c r="E352" i="7" s="1"/>
  <c r="G352" i="7" s="1"/>
  <c r="I352" i="7" l="1"/>
  <c r="E353" i="7" s="1"/>
  <c r="G353" i="7" s="1"/>
  <c r="F352" i="7"/>
  <c r="H351" i="7"/>
  <c r="H352" i="7" s="1"/>
  <c r="H353" i="7" l="1"/>
  <c r="F353" i="7"/>
  <c r="I353" i="7"/>
  <c r="E354" i="7" s="1"/>
  <c r="G354" i="7" s="1"/>
  <c r="H354" i="7" l="1"/>
  <c r="F354" i="7"/>
  <c r="I354" i="7" l="1"/>
  <c r="E355" i="7" s="1"/>
  <c r="G355" i="7" s="1"/>
  <c r="F355" i="7" l="1"/>
  <c r="H355" i="7"/>
  <c r="I355" i="7" l="1"/>
  <c r="E356" i="7" s="1"/>
  <c r="G356" i="7" s="1"/>
  <c r="F356" i="7" l="1"/>
  <c r="I356" i="7"/>
  <c r="E357" i="7" s="1"/>
  <c r="G357" i="7" s="1"/>
  <c r="I357" i="7" l="1"/>
  <c r="E358" i="7" s="1"/>
  <c r="G358" i="7" s="1"/>
  <c r="F357" i="7"/>
  <c r="H356" i="7"/>
  <c r="H357" i="7" s="1"/>
  <c r="F358" i="7" l="1"/>
  <c r="I358" i="7"/>
  <c r="E359" i="7" s="1"/>
  <c r="G359" i="7" s="1"/>
  <c r="F359" i="7" l="1"/>
  <c r="I359" i="7"/>
  <c r="E360" i="7" s="1"/>
  <c r="G360" i="7" s="1"/>
  <c r="H358" i="7"/>
  <c r="H359" i="7" l="1"/>
  <c r="F360" i="7"/>
  <c r="I360" i="7"/>
  <c r="E361" i="7" s="1"/>
  <c r="G361" i="7" s="1"/>
  <c r="F361" i="7" l="1"/>
  <c r="I361" i="7"/>
  <c r="E362" i="7" s="1"/>
  <c r="G362" i="7" s="1"/>
  <c r="H360" i="7"/>
  <c r="F362" i="7" l="1"/>
  <c r="H362" i="7"/>
  <c r="H361" i="7"/>
  <c r="I362" i="7" l="1"/>
  <c r="E363" i="7" s="1"/>
  <c r="G363" i="7" s="1"/>
  <c r="F363" i="7" l="1"/>
  <c r="H363" i="7"/>
  <c r="I363" i="7" l="1"/>
  <c r="E364" i="7" s="1"/>
  <c r="G364" i="7" s="1"/>
  <c r="F364" i="7" l="1"/>
  <c r="H364" i="7"/>
  <c r="I364" i="7"/>
  <c r="E365" i="7" s="1"/>
  <c r="G365" i="7" s="1"/>
  <c r="F365" i="7" l="1"/>
  <c r="I365" i="7"/>
  <c r="E366" i="7" s="1"/>
  <c r="G366" i="7" s="1"/>
  <c r="I366" i="7" l="1"/>
  <c r="E367" i="7" s="1"/>
  <c r="G367" i="7" s="1"/>
  <c r="F366" i="7"/>
  <c r="H365" i="7"/>
  <c r="H366" i="7" s="1"/>
  <c r="F367" i="7" l="1"/>
  <c r="H367" i="7"/>
  <c r="I367" i="7" l="1"/>
  <c r="E368" i="7" s="1"/>
  <c r="G368" i="7" s="1"/>
  <c r="F368" i="7" l="1"/>
  <c r="I368" i="7"/>
  <c r="E369" i="7" s="1"/>
  <c r="G369" i="7" s="1"/>
  <c r="F369" i="7" l="1"/>
  <c r="I369" i="7"/>
  <c r="E370" i="7" s="1"/>
  <c r="G370" i="7" s="1"/>
  <c r="H368" i="7"/>
  <c r="H369" i="7" l="1"/>
  <c r="I370" i="7"/>
  <c r="E371" i="7" s="1"/>
  <c r="G371" i="7" s="1"/>
  <c r="F370" i="7"/>
  <c r="H370" i="7" l="1"/>
  <c r="F371" i="7"/>
  <c r="I371" i="7"/>
  <c r="E372" i="7" s="1"/>
  <c r="G372" i="7" s="1"/>
  <c r="I372" i="7" l="1"/>
  <c r="E373" i="7" s="1"/>
  <c r="G373" i="7" s="1"/>
  <c r="F372" i="7"/>
  <c r="H371" i="7"/>
  <c r="H372" i="7" s="1"/>
  <c r="F373" i="7" l="1"/>
  <c r="I373" i="7"/>
  <c r="E374" i="7" s="1"/>
  <c r="G374" i="7" s="1"/>
  <c r="I374" i="7" l="1"/>
  <c r="E375" i="7" s="1"/>
  <c r="G375" i="7" s="1"/>
  <c r="F374" i="7"/>
  <c r="H373" i="7"/>
  <c r="H374" i="7" s="1"/>
  <c r="I375" i="7" l="1"/>
  <c r="E376" i="7" s="1"/>
  <c r="G376" i="7" s="1"/>
  <c r="H375" i="7"/>
  <c r="F375" i="7"/>
  <c r="F376" i="7" l="1"/>
  <c r="I376" i="7"/>
  <c r="E377" i="7" s="1"/>
  <c r="G377" i="7" s="1"/>
  <c r="F377" i="7" l="1"/>
  <c r="I377" i="7"/>
  <c r="E378" i="7" s="1"/>
  <c r="G378" i="7" s="1"/>
  <c r="H376" i="7"/>
  <c r="F378" i="7" l="1"/>
  <c r="I378" i="7"/>
  <c r="E379" i="7" s="1"/>
  <c r="G379" i="7" s="1"/>
  <c r="H377" i="7"/>
  <c r="H378" i="7" s="1"/>
  <c r="H379" i="7" l="1"/>
  <c r="F379" i="7"/>
  <c r="I379" i="7"/>
  <c r="E380" i="7" s="1"/>
  <c r="G380" i="7" s="1"/>
  <c r="F380" i="7" l="1"/>
  <c r="H380" i="7"/>
  <c r="I380" i="7" l="1"/>
  <c r="E381" i="7" s="1"/>
  <c r="G381" i="7" s="1"/>
  <c r="I381" i="7" l="1"/>
  <c r="E382" i="7" s="1"/>
  <c r="G382" i="7" s="1"/>
  <c r="F381" i="7"/>
  <c r="F382" i="7" l="1"/>
  <c r="I382" i="7"/>
  <c r="E383" i="7" s="1"/>
  <c r="G383" i="7" s="1"/>
  <c r="H381" i="7"/>
  <c r="F383" i="7" l="1"/>
  <c r="I383" i="7"/>
  <c r="E384" i="7" s="1"/>
  <c r="G384" i="7" s="1"/>
  <c r="H382" i="7"/>
  <c r="F384" i="7" l="1"/>
  <c r="H383" i="7"/>
  <c r="I384" i="7"/>
  <c r="E385" i="7" s="1"/>
  <c r="G385" i="7" s="1"/>
  <c r="H384" i="7" l="1"/>
  <c r="I385" i="7"/>
  <c r="E386" i="7" s="1"/>
  <c r="G386" i="7" s="1"/>
  <c r="F385" i="7"/>
  <c r="H385" i="7" l="1"/>
  <c r="F386" i="7"/>
  <c r="I386" i="7"/>
  <c r="E387" i="7" s="1"/>
  <c r="G387" i="7" s="1"/>
  <c r="H386" i="7"/>
  <c r="H387" i="7" l="1"/>
  <c r="F387" i="7"/>
  <c r="I387" i="7"/>
  <c r="E388" i="7" s="1"/>
  <c r="G388" i="7" s="1"/>
  <c r="I388" i="7" l="1"/>
  <c r="E389" i="7" s="1"/>
  <c r="G389" i="7" s="1"/>
  <c r="F388" i="7"/>
  <c r="I389" i="7" l="1"/>
  <c r="E390" i="7" s="1"/>
  <c r="G390" i="7" s="1"/>
  <c r="F389" i="7"/>
  <c r="H388" i="7"/>
  <c r="H389" i="7" s="1"/>
  <c r="F390" i="7" l="1"/>
  <c r="H390" i="7"/>
  <c r="I390" i="7"/>
  <c r="E391" i="7" s="1"/>
  <c r="G391" i="7" s="1"/>
  <c r="I391" i="7" l="1"/>
  <c r="E392" i="7" s="1"/>
  <c r="G392" i="7" s="1"/>
  <c r="H391" i="7"/>
  <c r="F391" i="7"/>
  <c r="F392" i="7" l="1"/>
  <c r="I392" i="7"/>
  <c r="E393" i="7" s="1"/>
  <c r="G393" i="7" s="1"/>
  <c r="I393" i="7" l="1"/>
  <c r="E394" i="7" s="1"/>
  <c r="G394" i="7" s="1"/>
  <c r="F393" i="7"/>
  <c r="H392" i="7"/>
  <c r="H393" i="7" s="1"/>
  <c r="H394" i="7" l="1"/>
  <c r="F394" i="7"/>
  <c r="I394" i="7" l="1"/>
  <c r="E395" i="7" s="1"/>
  <c r="G395" i="7" s="1"/>
  <c r="F395" i="7" l="1"/>
  <c r="H395" i="7"/>
  <c r="I395" i="7" l="1"/>
  <c r="E396" i="7" s="1"/>
  <c r="G396" i="7" s="1"/>
  <c r="F396" i="7" l="1"/>
  <c r="I396" i="7"/>
  <c r="E397" i="7" s="1"/>
  <c r="G397" i="7" s="1"/>
  <c r="H396" i="7"/>
  <c r="H397" i="7" l="1"/>
  <c r="F397" i="7"/>
  <c r="I397" i="7"/>
  <c r="E398" i="7" s="1"/>
  <c r="G398" i="7" s="1"/>
  <c r="H398" i="7" l="1"/>
  <c r="F398" i="7"/>
  <c r="I398" i="7"/>
  <c r="E399" i="7" s="1"/>
  <c r="G399" i="7" s="1"/>
  <c r="F399" i="7" l="1"/>
  <c r="I399" i="7"/>
  <c r="E400" i="7" s="1"/>
  <c r="G400" i="7" s="1"/>
  <c r="H399" i="7"/>
  <c r="F400" i="7" l="1"/>
  <c r="H400" i="7"/>
  <c r="I400" i="7" l="1"/>
  <c r="E401" i="7" s="1"/>
  <c r="G401" i="7" s="1"/>
  <c r="F401" i="7" l="1"/>
  <c r="I401" i="7" l="1"/>
  <c r="E402" i="7" s="1"/>
  <c r="G402" i="7" s="1"/>
  <c r="H401" i="7"/>
  <c r="F402" i="7" l="1"/>
  <c r="I402" i="7"/>
  <c r="E403" i="7" s="1"/>
  <c r="G403" i="7" s="1"/>
  <c r="F403" i="7" l="1"/>
  <c r="I403" i="7"/>
  <c r="E404" i="7" s="1"/>
  <c r="G404" i="7" s="1"/>
  <c r="H402" i="7"/>
  <c r="H403" i="7" l="1"/>
  <c r="I404" i="7"/>
  <c r="E405" i="7" s="1"/>
  <c r="G405" i="7" s="1"/>
  <c r="F404" i="7"/>
  <c r="F405" i="7" l="1"/>
  <c r="I405" i="7"/>
  <c r="E406" i="7" s="1"/>
  <c r="G406" i="7" s="1"/>
  <c r="H404" i="7"/>
  <c r="H405" i="7" l="1"/>
  <c r="F406" i="7"/>
  <c r="H406" i="7"/>
  <c r="I406" i="7" l="1"/>
  <c r="E407" i="7" s="1"/>
  <c r="G407" i="7" s="1"/>
  <c r="F407" i="7" l="1"/>
  <c r="I407" i="7"/>
  <c r="E408" i="7" s="1"/>
  <c r="G408" i="7" s="1"/>
  <c r="H407" i="7" l="1"/>
  <c r="I408" i="7"/>
  <c r="E409" i="7" s="1"/>
  <c r="G409" i="7" s="1"/>
  <c r="F408" i="7"/>
  <c r="F409" i="7" l="1"/>
  <c r="I409" i="7"/>
  <c r="E410" i="7" s="1"/>
  <c r="G410" i="7" s="1"/>
  <c r="H408" i="7"/>
  <c r="H409" i="7" s="1"/>
  <c r="F410" i="7" l="1"/>
  <c r="H410" i="7"/>
  <c r="I410" i="7" l="1"/>
  <c r="E411" i="7" s="1"/>
  <c r="G411" i="7" s="1"/>
  <c r="F411" i="7" l="1"/>
  <c r="I411" i="7"/>
  <c r="E412" i="7" s="1"/>
  <c r="G412" i="7" s="1"/>
  <c r="H411" i="7"/>
  <c r="H412" i="7" l="1"/>
  <c r="I412" i="7"/>
  <c r="E413" i="7" s="1"/>
  <c r="G413" i="7" s="1"/>
  <c r="F412" i="7"/>
  <c r="H413" i="7" l="1"/>
  <c r="I413" i="7"/>
  <c r="E414" i="7" s="1"/>
  <c r="G414" i="7" s="1"/>
  <c r="F413" i="7"/>
  <c r="I414" i="7" l="1"/>
  <c r="E415" i="7" s="1"/>
  <c r="G415" i="7" s="1"/>
  <c r="H414" i="7"/>
  <c r="F414" i="7"/>
  <c r="I415" i="7" l="1"/>
  <c r="E416" i="7" s="1"/>
  <c r="G416" i="7" s="1"/>
  <c r="F415" i="7"/>
  <c r="H415" i="7"/>
  <c r="I416" i="7" l="1"/>
  <c r="E417" i="7" s="1"/>
  <c r="G417" i="7" s="1"/>
  <c r="F416" i="7"/>
  <c r="H416" i="7"/>
  <c r="F417" i="7"/>
  <c r="I417" i="7"/>
  <c r="E418" i="7" s="1"/>
  <c r="G418" i="7" s="1"/>
  <c r="F418" i="7" l="1"/>
  <c r="I418" i="7"/>
  <c r="E419" i="7" s="1"/>
  <c r="G419" i="7" s="1"/>
  <c r="H417" i="7"/>
  <c r="H418" i="7" s="1"/>
  <c r="H419" i="7" l="1"/>
  <c r="I419" i="7"/>
  <c r="E420" i="7" s="1"/>
  <c r="G420" i="7" s="1"/>
  <c r="F419" i="7"/>
  <c r="F420" i="7" l="1"/>
  <c r="I420" i="7" l="1"/>
  <c r="E421" i="7" s="1"/>
  <c r="G421" i="7" s="1"/>
  <c r="H420" i="7"/>
  <c r="H421" i="7" l="1"/>
  <c r="F421" i="7"/>
  <c r="I421" i="7" l="1"/>
  <c r="E422" i="7" s="1"/>
  <c r="G422" i="7" s="1"/>
  <c r="I422" i="7" l="1"/>
  <c r="E423" i="7" s="1"/>
  <c r="G423" i="7" s="1"/>
  <c r="F422" i="7"/>
  <c r="H422" i="7"/>
  <c r="H423" i="7" l="1"/>
  <c r="F423" i="7"/>
  <c r="I423" i="7" l="1"/>
  <c r="E424" i="7" s="1"/>
  <c r="G424" i="7" s="1"/>
  <c r="F424" i="7" l="1"/>
  <c r="I424" i="7"/>
  <c r="E425" i="7" s="1"/>
  <c r="G425" i="7" s="1"/>
  <c r="F425" i="7" l="1"/>
  <c r="I425" i="7"/>
  <c r="E426" i="7" s="1"/>
  <c r="G426" i="7" s="1"/>
  <c r="H424" i="7"/>
  <c r="H425" i="7" l="1"/>
  <c r="H426" i="7"/>
  <c r="F426" i="7"/>
  <c r="I426" i="7" l="1"/>
  <c r="E427" i="7" s="1"/>
  <c r="G427" i="7" s="1"/>
  <c r="F427" i="7" l="1"/>
  <c r="I427" i="7"/>
  <c r="E428" i="7" s="1"/>
  <c r="G428" i="7" s="1"/>
  <c r="H427" i="7" l="1"/>
  <c r="F428" i="7"/>
  <c r="I428" i="7"/>
  <c r="E429" i="7" s="1"/>
  <c r="G429" i="7" s="1"/>
  <c r="H428" i="7" l="1"/>
  <c r="F429" i="7"/>
  <c r="H429" i="7"/>
  <c r="I429" i="7" l="1"/>
  <c r="E430" i="7" s="1"/>
  <c r="G430" i="7" s="1"/>
  <c r="H430" i="7" l="1"/>
  <c r="F430" i="7"/>
  <c r="I430" i="7"/>
  <c r="E431" i="7" s="1"/>
  <c r="G431" i="7" s="1"/>
  <c r="H431" i="7" l="1"/>
  <c r="F431" i="7"/>
  <c r="I431" i="7"/>
  <c r="E432" i="7" s="1"/>
  <c r="G432" i="7" s="1"/>
  <c r="F432" i="7" l="1"/>
  <c r="H432" i="7"/>
  <c r="I432" i="7" l="1"/>
  <c r="E433" i="7" s="1"/>
  <c r="G433" i="7" s="1"/>
  <c r="F433" i="7" l="1"/>
  <c r="I433" i="7"/>
  <c r="E434" i="7" s="1"/>
  <c r="G434" i="7" s="1"/>
  <c r="I434" i="7" l="1"/>
  <c r="E435" i="7" s="1"/>
  <c r="G435" i="7" s="1"/>
  <c r="F434" i="7"/>
  <c r="H433" i="7"/>
  <c r="H434" i="7" s="1"/>
  <c r="I435" i="7" l="1"/>
  <c r="E436" i="7" s="1"/>
  <c r="G436" i="7" s="1"/>
  <c r="H435" i="7"/>
  <c r="F435" i="7"/>
  <c r="F436" i="7" l="1"/>
  <c r="H436" i="7"/>
  <c r="I436" i="7" l="1"/>
  <c r="E437" i="7" s="1"/>
  <c r="G437" i="7" s="1"/>
  <c r="F437" i="7" l="1"/>
  <c r="I437" i="7"/>
  <c r="E438" i="7" s="1"/>
  <c r="G438" i="7" s="1"/>
  <c r="F438" i="7" l="1"/>
  <c r="H437" i="7"/>
  <c r="H438" i="7" l="1"/>
  <c r="I438" i="7"/>
  <c r="E439" i="7" s="1"/>
  <c r="G439" i="7" s="1"/>
  <c r="F439" i="7" l="1"/>
  <c r="I439" i="7"/>
  <c r="E440" i="7" s="1"/>
  <c r="G440" i="7" s="1"/>
  <c r="F440" i="7" l="1"/>
  <c r="I440" i="7"/>
  <c r="E441" i="7" s="1"/>
  <c r="G441" i="7" s="1"/>
  <c r="H439" i="7"/>
  <c r="H440" i="7" l="1"/>
  <c r="F441" i="7"/>
  <c r="I441" i="7"/>
  <c r="E442" i="7" s="1"/>
  <c r="G442" i="7" s="1"/>
  <c r="F442" i="7" l="1"/>
  <c r="I442" i="7"/>
  <c r="E443" i="7" s="1"/>
  <c r="G443" i="7" s="1"/>
  <c r="H441" i="7"/>
  <c r="H442" i="7" s="1"/>
  <c r="F443" i="7" l="1"/>
  <c r="I443" i="7"/>
  <c r="E444" i="7" s="1"/>
  <c r="G444" i="7" s="1"/>
  <c r="F444" i="7" l="1"/>
  <c r="I444" i="7"/>
  <c r="E445" i="7" s="1"/>
  <c r="G445" i="7" s="1"/>
  <c r="H443" i="7"/>
  <c r="H444" i="7" l="1"/>
  <c r="F445" i="7"/>
  <c r="H445" i="7"/>
  <c r="I445" i="7"/>
  <c r="E446" i="7" s="1"/>
  <c r="G446" i="7" s="1"/>
  <c r="H446" i="7" l="1"/>
  <c r="F446" i="7"/>
  <c r="I446" i="7"/>
  <c r="E447" i="7" s="1"/>
  <c r="G447" i="7" s="1"/>
  <c r="F447" i="7" l="1"/>
  <c r="H447" i="7"/>
  <c r="I447" i="7" l="1"/>
  <c r="E448" i="7" s="1"/>
  <c r="G448" i="7" s="1"/>
  <c r="H448" i="7" l="1"/>
  <c r="F448" i="7"/>
  <c r="I448" i="7"/>
  <c r="E449" i="7" s="1"/>
  <c r="G449" i="7" s="1"/>
  <c r="F449" i="7" l="1"/>
  <c r="I449" i="7"/>
  <c r="E450" i="7" s="1"/>
  <c r="G450" i="7" s="1"/>
  <c r="F450" i="7" l="1"/>
  <c r="I450" i="7"/>
  <c r="E451" i="7" s="1"/>
  <c r="G451" i="7" s="1"/>
  <c r="H449" i="7"/>
  <c r="H450" i="7" s="1"/>
  <c r="I451" i="7" l="1"/>
  <c r="E452" i="7" s="1"/>
  <c r="G452" i="7" s="1"/>
  <c r="F451" i="7"/>
  <c r="H451" i="7"/>
  <c r="F452" i="7" l="1"/>
  <c r="I452" i="7"/>
  <c r="E453" i="7" s="1"/>
  <c r="G453" i="7" s="1"/>
  <c r="H452" i="7" l="1"/>
  <c r="F453" i="7"/>
  <c r="H453" i="7"/>
  <c r="I453" i="7" l="1"/>
  <c r="E454" i="7" s="1"/>
  <c r="G454" i="7" s="1"/>
  <c r="F454" i="7" l="1"/>
  <c r="I454" i="7"/>
  <c r="E455" i="7" s="1"/>
  <c r="G455" i="7" s="1"/>
  <c r="I455" i="7" l="1"/>
  <c r="E456" i="7" s="1"/>
  <c r="G456" i="7" s="1"/>
  <c r="F455" i="7"/>
  <c r="H454" i="7"/>
  <c r="H455" i="7" s="1"/>
  <c r="I456" i="7" l="1"/>
  <c r="E457" i="7" s="1"/>
  <c r="G457" i="7" s="1"/>
  <c r="F456" i="7"/>
  <c r="H456" i="7"/>
  <c r="F457" i="7" l="1"/>
  <c r="I457" i="7"/>
  <c r="E458" i="7" s="1"/>
  <c r="G458" i="7" s="1"/>
  <c r="I458" i="7" l="1"/>
  <c r="E459" i="7" s="1"/>
  <c r="G459" i="7" s="1"/>
  <c r="F458" i="7"/>
  <c r="H457" i="7"/>
  <c r="H458" i="7" s="1"/>
  <c r="H459" i="7" l="1"/>
  <c r="F459" i="7"/>
  <c r="I459" i="7"/>
  <c r="E460" i="7" s="1"/>
  <c r="G460" i="7" s="1"/>
  <c r="F460" i="7" l="1"/>
  <c r="I460" i="7"/>
  <c r="E461" i="7" s="1"/>
  <c r="G461" i="7" s="1"/>
  <c r="H460" i="7"/>
  <c r="H461" i="7" l="1"/>
  <c r="F461" i="7"/>
  <c r="I461" i="7" l="1"/>
  <c r="E462" i="7" s="1"/>
  <c r="G462" i="7" s="1"/>
  <c r="F462" i="7" l="1"/>
  <c r="H462" i="7"/>
  <c r="I462" i="7" l="1"/>
  <c r="E463" i="7" s="1"/>
  <c r="G463" i="7" s="1"/>
  <c r="H463" i="7" l="1"/>
  <c r="I463" i="7"/>
  <c r="E464" i="7" s="1"/>
  <c r="G464" i="7" s="1"/>
  <c r="F463" i="7"/>
  <c r="F464" i="7" l="1"/>
  <c r="H464" i="7"/>
  <c r="I464" i="7"/>
  <c r="E465" i="7" s="1"/>
  <c r="G465" i="7" s="1"/>
  <c r="H465" i="7" l="1"/>
  <c r="F465" i="7"/>
  <c r="I465" i="7"/>
  <c r="E466" i="7" s="1"/>
  <c r="G466" i="7" s="1"/>
  <c r="H466" i="7" l="1"/>
  <c r="F466" i="7"/>
  <c r="I466" i="7" l="1"/>
  <c r="E467" i="7" s="1"/>
  <c r="G467" i="7" s="1"/>
  <c r="H467" i="7" l="1"/>
  <c r="F467" i="7"/>
  <c r="I467" i="7"/>
  <c r="E468" i="7" s="1"/>
  <c r="G468" i="7" s="1"/>
  <c r="I468" i="7" l="1"/>
  <c r="E469" i="7" s="1"/>
  <c r="G469" i="7" s="1"/>
  <c r="F468" i="7"/>
  <c r="H468" i="7"/>
  <c r="F469" i="7" l="1"/>
  <c r="I469" i="7"/>
  <c r="E470" i="7" s="1"/>
  <c r="G470" i="7" s="1"/>
  <c r="I470" i="7" l="1"/>
  <c r="E471" i="7" s="1"/>
  <c r="G471" i="7" s="1"/>
  <c r="F470" i="7"/>
  <c r="H469" i="7"/>
  <c r="F471" i="7" l="1"/>
  <c r="I471" i="7"/>
  <c r="E472" i="7" s="1"/>
  <c r="G472" i="7" s="1"/>
  <c r="H470" i="7"/>
  <c r="I472" i="7" l="1"/>
  <c r="E473" i="7" s="1"/>
  <c r="G473" i="7" s="1"/>
  <c r="F472" i="7"/>
  <c r="H471" i="7"/>
  <c r="H472" i="7" s="1"/>
  <c r="H473" i="7" l="1"/>
  <c r="F473" i="7"/>
  <c r="I473" i="7"/>
  <c r="E474" i="7" s="1"/>
  <c r="G474" i="7" s="1"/>
  <c r="F474" i="7" l="1"/>
  <c r="H474" i="7"/>
  <c r="I474" i="7" l="1"/>
  <c r="E475" i="7" s="1"/>
  <c r="G475" i="7" s="1"/>
  <c r="H475" i="7" l="1"/>
  <c r="I475" i="7"/>
  <c r="E476" i="7" s="1"/>
  <c r="G476" i="7" s="1"/>
  <c r="F475" i="7"/>
  <c r="I476" i="7" l="1"/>
  <c r="E477" i="7" s="1"/>
  <c r="G477" i="7" s="1"/>
  <c r="H476" i="7"/>
  <c r="F476" i="7"/>
  <c r="I477" i="7" l="1"/>
  <c r="E478" i="7" s="1"/>
  <c r="G478" i="7" s="1"/>
  <c r="F477" i="7"/>
  <c r="H477" i="7"/>
  <c r="H478" i="7" l="1"/>
  <c r="I478" i="7"/>
  <c r="E479" i="7" s="1"/>
  <c r="G479" i="7" s="1"/>
  <c r="F478" i="7"/>
  <c r="H479" i="7" l="1"/>
  <c r="F479" i="7"/>
  <c r="I479" i="7"/>
  <c r="E480" i="7" s="1"/>
  <c r="G480" i="7" s="1"/>
  <c r="F480" i="7" l="1"/>
  <c r="H480" i="7"/>
  <c r="I480" i="7" l="1"/>
  <c r="E481" i="7" s="1"/>
  <c r="G481" i="7" s="1"/>
  <c r="F481" i="7" l="1"/>
  <c r="I481" i="7"/>
  <c r="E482" i="7" s="1"/>
  <c r="G482" i="7" s="1"/>
  <c r="H481" i="7" l="1"/>
  <c r="I482" i="7"/>
  <c r="F482" i="7"/>
  <c r="H482" i="7" l="1"/>
</calcChain>
</file>

<file path=xl/sharedStrings.xml><?xml version="1.0" encoding="utf-8"?>
<sst xmlns="http://schemas.openxmlformats.org/spreadsheetml/2006/main" count="19" uniqueCount="17">
  <si>
    <t>Zinsen</t>
  </si>
  <si>
    <t>Tilgung</t>
  </si>
  <si>
    <t>Restschuld</t>
  </si>
  <si>
    <t>Sondertilgung</t>
  </si>
  <si>
    <t>Annuität (monatliche Rate)</t>
  </si>
  <si>
    <t>Laufzeit in Monaten</t>
  </si>
  <si>
    <t>Zinssatz pro Jahr</t>
  </si>
  <si>
    <t>Jahre</t>
  </si>
  <si>
    <t>Summe Gesamtzahlungen</t>
  </si>
  <si>
    <t>Summe Zinsen</t>
  </si>
  <si>
    <t>Summe Tilgung</t>
  </si>
  <si>
    <t>Summe Sondertilgung</t>
  </si>
  <si>
    <t>Laufzeit</t>
  </si>
  <si>
    <t>So hoch müsste die Annuität sein, um das Darlehn innerhalb der vorgegebenen Laufzeit komplett zurückzuzahlen.</t>
  </si>
  <si>
    <t>Darlehensberechnung</t>
  </si>
  <si>
    <t>Darlehensbetrag</t>
  </si>
  <si>
    <t>Tilgung - der Betrag, um den das Darlehen durch die monatlichen Zahlungen abbezahlt wird.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</si>
</sst>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_-* #,##0.00\ &quot;DM&quot;_-;\-* #,##0.00\ &quot;DM&quot;_-;_-* &quot;-&quot;??\ &quot;DM&quot;_-;_-@_-"/>
    <numFmt numFmtId="165" formatCode="#,##0.00\ &quot;€&quot;"/>
    <numFmt numFmtId="166" formatCode="0.0%"/>
    <numFmt numFmtId="167" formatCode="_-* #,##0.00\ [$€-407]_-;\-* #,##0.00\ [$€-407]_-;_-* &quot;-&quot;??\ [$€-407]_-;_-@_-"/>
  </numFmts>
  <fonts count="4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165" fontId="1" fillId="0" borderId="0" xfId="2" applyNumberFormat="1"/>
    <xf numFmtId="165" fontId="0" fillId="0" borderId="0" xfId="0" applyNumberFormat="1"/>
    <xf numFmtId="165" fontId="0" fillId="0" borderId="0" xfId="0" quotePrefix="1" applyNumberFormat="1"/>
    <xf numFmtId="165" fontId="0" fillId="0" borderId="0" xfId="2" quotePrefix="1" applyNumberFormat="1" applyFont="1" applyFill="1"/>
    <xf numFmtId="166" fontId="1" fillId="0" borderId="0" xfId="1" applyNumberFormat="1"/>
    <xf numFmtId="165" fontId="1" fillId="0" borderId="0" xfId="2" applyNumberFormat="1" applyFont="1" applyFill="1"/>
    <xf numFmtId="167" fontId="0" fillId="0" borderId="0" xfId="0" applyNumberFormat="1"/>
    <xf numFmtId="167" fontId="1" fillId="0" borderId="0" xfId="0" applyNumberFormat="1" applyFont="1"/>
    <xf numFmtId="1" fontId="1" fillId="0" borderId="0" xfId="2" applyNumberFormat="1"/>
    <xf numFmtId="0" fontId="3" fillId="0" borderId="0" xfId="0" applyFont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/>
    <xf numFmtId="167" fontId="0" fillId="2" borderId="0" xfId="2" applyNumberFormat="1" applyFont="1" applyFill="1"/>
    <xf numFmtId="8" fontId="0" fillId="2" borderId="0" xfId="0" applyNumberFormat="1" applyFill="1"/>
    <xf numFmtId="0" fontId="1" fillId="0" borderId="0" xfId="0" applyFo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</cellXfs>
  <cellStyles count="3">
    <cellStyle name="Prozent" xfId="1" builtinId="5"/>
    <cellStyle name="Standard" xfId="0" builtinId="0"/>
    <cellStyle name="Währung" xfId="2" builtinId="4"/>
  </cellStyles>
  <dxfs count="14">
    <dxf>
      <numFmt numFmtId="167" formatCode="_-* #,##0.00\ [$€-407]_-;\-* #,##0.00\ [$€-407]_-;_-* &quot;-&quot;??\ [$€-407]_-;_-@_-"/>
    </dxf>
    <dxf>
      <numFmt numFmtId="167" formatCode="_-* #,##0.00\ [$€-407]_-;\-* #,##0.00\ [$€-407]_-;_-* &quot;-&quot;??\ [$€-407]_-;_-@_-"/>
      <fill>
        <patternFill patternType="none">
          <fgColor indexed="64"/>
          <bgColor indexed="65"/>
        </patternFill>
      </fill>
    </dxf>
    <dxf>
      <numFmt numFmtId="165" formatCode="#,##0.00\ &quot;€&quot;"/>
    </dxf>
    <dxf>
      <numFmt numFmtId="165" formatCode="#,##0.00\ &quot;€&quot;"/>
      <fill>
        <patternFill patternType="none">
          <fgColor indexed="64"/>
          <bgColor indexed="65"/>
        </patternFill>
      </fill>
    </dxf>
    <dxf>
      <numFmt numFmtId="165" formatCode="#,##0.00\ &quot;€&quot;"/>
    </dxf>
    <dxf>
      <numFmt numFmtId="165" formatCode="#,##0.00\ &quot;€&quot;"/>
    </dxf>
    <dxf>
      <numFmt numFmtId="165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#,##0.00\ &quot;€&quot;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#,##0.00\ &quot;€&quot;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&quot;€&quot;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5" formatCode="#,##0.00\ &quot;€&quot;"/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D2:J482" totalsRowShown="0" headerRowDxfId="13" dataDxfId="12">
  <autoFilter ref="D2:J482" xr:uid="{00000000-0009-0000-0100-000001000000}"/>
  <tableColumns count="7">
    <tableColumn id="1" xr3:uid="{00000000-0010-0000-0000-000001000000}" name="Laufzeit in Monaten" dataDxfId="11"/>
    <tableColumn id="3" xr3:uid="{00000000-0010-0000-0000-000003000000}" name="Zinsen" dataDxfId="10" totalsRowDxfId="9" dataCellStyle="Währung">
      <calculatedColumnFormula>I2*Zinssatz/12</calculatedColumnFormula>
    </tableColumn>
    <tableColumn id="2" xr3:uid="{C5EC9C0F-3CC0-410F-8260-485CEF7B4358}" name="Summe Zinsen" dataDxfId="8" totalsRowDxfId="7" dataCellStyle="Währung">
      <calculatedColumnFormula>+E3</calculatedColumnFormula>
    </tableColumn>
    <tableColumn id="4" xr3:uid="{00000000-0010-0000-0000-000004000000}" name="Tilgung" dataDxfId="6">
      <calculatedColumnFormula>IF(ROUND(E3,2)&gt;0,Annuität-E3,0)</calculatedColumnFormula>
    </tableColumn>
    <tableColumn id="7" xr3:uid="{19680F9F-327D-4D04-A9E6-DA15FD394A87}" name="Summe Tilgung" dataDxfId="5" totalsRowDxfId="4"/>
    <tableColumn id="5" xr3:uid="{00000000-0010-0000-0000-000005000000}" name="Restschuld" dataDxfId="3" totalsRowDxfId="2">
      <calculatedColumnFormula>I2-G3</calculatedColumnFormula>
    </tableColumn>
    <tableColumn id="6" xr3:uid="{00000000-0010-0000-0000-000006000000}" name="Sondertilgung" dataDxfId="1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82"/>
  <sheetViews>
    <sheetView showGridLines="0" tabSelected="1" workbookViewId="0">
      <selection activeCell="A19" sqref="A19:A24"/>
    </sheetView>
  </sheetViews>
  <sheetFormatPr baseColWidth="10" defaultRowHeight="12.75" x14ac:dyDescent="0.2"/>
  <cols>
    <col min="1" max="1" width="28" customWidth="1"/>
    <col min="2" max="2" width="15.7109375" customWidth="1"/>
    <col min="4" max="4" width="24.5703125" customWidth="1"/>
    <col min="5" max="6" width="16.7109375" style="2" customWidth="1"/>
    <col min="7" max="7" width="13" style="2" bestFit="1" customWidth="1"/>
    <col min="8" max="8" width="13" style="2" customWidth="1"/>
    <col min="9" max="9" width="14" style="2" customWidth="1"/>
    <col min="10" max="10" width="16.7109375" style="7" customWidth="1"/>
  </cols>
  <sheetData>
    <row r="1" spans="1:10" ht="20.25" x14ac:dyDescent="0.3">
      <c r="A1" s="10" t="s">
        <v>14</v>
      </c>
    </row>
    <row r="2" spans="1:10" ht="24.75" customHeight="1" x14ac:dyDescent="0.2">
      <c r="A2" s="11" t="s">
        <v>15</v>
      </c>
      <c r="B2" s="1">
        <v>200000</v>
      </c>
      <c r="D2" s="16" t="s">
        <v>5</v>
      </c>
      <c r="E2" s="2" t="s">
        <v>0</v>
      </c>
      <c r="F2" s="2" t="s">
        <v>9</v>
      </c>
      <c r="G2" s="2" t="s">
        <v>1</v>
      </c>
      <c r="H2" s="2" t="s">
        <v>10</v>
      </c>
      <c r="I2" s="2" t="s">
        <v>2</v>
      </c>
      <c r="J2" s="8" t="s">
        <v>3</v>
      </c>
    </row>
    <row r="3" spans="1:10" x14ac:dyDescent="0.2">
      <c r="A3" s="12" t="s">
        <v>6</v>
      </c>
      <c r="B3" s="5">
        <v>0.03</v>
      </c>
      <c r="D3">
        <v>1</v>
      </c>
      <c r="E3" s="4">
        <f>Betrag*Zinssatz/12</f>
        <v>500</v>
      </c>
      <c r="F3" s="4">
        <f t="shared" ref="F3" si="0">+E3</f>
        <v>500</v>
      </c>
      <c r="G3" s="3">
        <f t="shared" ref="G3" si="1">IF(ROUND(E3,2)&gt;0,Annuität-E3,0)</f>
        <v>500</v>
      </c>
      <c r="H3" s="4">
        <f>+G3+J3</f>
        <v>500</v>
      </c>
      <c r="I3" s="3">
        <f>Betrag-G3</f>
        <v>199500</v>
      </c>
    </row>
    <row r="4" spans="1:10" x14ac:dyDescent="0.2">
      <c r="A4" s="12" t="s">
        <v>12</v>
      </c>
      <c r="B4" s="9">
        <v>30</v>
      </c>
      <c r="C4" s="13" t="s">
        <v>7</v>
      </c>
      <c r="D4">
        <v>2</v>
      </c>
      <c r="E4" s="6">
        <f t="shared" ref="E4:E67" si="2">IF(I3*Zinssatz/12&lt;0,0,I3*Zinssatz/12)</f>
        <v>498.75</v>
      </c>
      <c r="F4" s="4">
        <f t="shared" ref="F4:F67" si="3">IF(ROUND(E4,2)=0,0,+F3+E4)</f>
        <v>998.75</v>
      </c>
      <c r="G4" s="2">
        <f t="shared" ref="G4:G67" si="4">IF(ROUND(E4,2)&gt;0,IF(Annuität&gt;(E4+I3),I3,Annuität-E4),0)</f>
        <v>501.25</v>
      </c>
      <c r="H4" s="4">
        <f t="shared" ref="H4:H67" si="5">IF(ROUND(E4,2)&gt;0,+H3+G4+J4,0)</f>
        <v>1001.25</v>
      </c>
      <c r="I4" s="3">
        <f>IF(ROUND(E4,2)&gt;0,I3-G4-Tabelle1[[#This Row],[Sondertilgung]],0)</f>
        <v>198998.75</v>
      </c>
    </row>
    <row r="5" spans="1:10" x14ac:dyDescent="0.2">
      <c r="A5" s="12" t="s">
        <v>4</v>
      </c>
      <c r="B5" s="1">
        <v>1000</v>
      </c>
      <c r="D5">
        <v>3</v>
      </c>
      <c r="E5" s="6">
        <f t="shared" si="2"/>
        <v>497.49687499999999</v>
      </c>
      <c r="F5" s="4">
        <f t="shared" si="3"/>
        <v>1496.246875</v>
      </c>
      <c r="G5" s="2">
        <f t="shared" si="4"/>
        <v>502.50312500000001</v>
      </c>
      <c r="H5" s="4">
        <f t="shared" si="5"/>
        <v>1503.753125</v>
      </c>
      <c r="I5" s="3">
        <f>IF(ROUND(E5,2)&gt;0,I4-G5-Tabelle1[[#This Row],[Sondertilgung]],0)</f>
        <v>198496.24687500001</v>
      </c>
    </row>
    <row r="6" spans="1:10" x14ac:dyDescent="0.2">
      <c r="D6">
        <v>4</v>
      </c>
      <c r="E6" s="6">
        <f t="shared" si="2"/>
        <v>496.24061718749999</v>
      </c>
      <c r="F6" s="4">
        <f t="shared" si="3"/>
        <v>1992.4874921875</v>
      </c>
      <c r="G6" s="2">
        <f t="shared" si="4"/>
        <v>503.75938281250001</v>
      </c>
      <c r="H6" s="4">
        <f t="shared" si="5"/>
        <v>2007.5125078125</v>
      </c>
      <c r="I6" s="3">
        <f>IF(ROUND(E6,2)&gt;0,I5-G6-Tabelle1[[#This Row],[Sondertilgung]],0)</f>
        <v>197992.4874921875</v>
      </c>
    </row>
    <row r="7" spans="1:10" x14ac:dyDescent="0.2">
      <c r="A7" s="17" t="s">
        <v>13</v>
      </c>
      <c r="B7" s="15">
        <f>-PMT(Zinssatz/12,$B$4*12,Betrag,,0)</f>
        <v>843.20806745890093</v>
      </c>
      <c r="D7">
        <v>5</v>
      </c>
      <c r="E7" s="6">
        <f t="shared" si="2"/>
        <v>494.98121873046875</v>
      </c>
      <c r="F7" s="4">
        <f t="shared" si="3"/>
        <v>2487.4687109179686</v>
      </c>
      <c r="G7" s="2">
        <f t="shared" si="4"/>
        <v>505.01878126953125</v>
      </c>
      <c r="H7" s="4">
        <f t="shared" si="5"/>
        <v>2512.5312890820314</v>
      </c>
      <c r="I7" s="3">
        <f>IF(ROUND(E7,2)&gt;0,I6-G7-Tabelle1[[#This Row],[Sondertilgung]],0)</f>
        <v>197487.46871091798</v>
      </c>
    </row>
    <row r="8" spans="1:10" x14ac:dyDescent="0.2">
      <c r="A8" s="17"/>
      <c r="B8" s="13"/>
      <c r="D8">
        <v>6</v>
      </c>
      <c r="E8" s="6">
        <f t="shared" si="2"/>
        <v>493.71867177729496</v>
      </c>
      <c r="F8" s="4">
        <f t="shared" si="3"/>
        <v>2981.1873826952633</v>
      </c>
      <c r="G8" s="2">
        <f t="shared" si="4"/>
        <v>506.28132822270504</v>
      </c>
      <c r="H8" s="4">
        <f t="shared" si="5"/>
        <v>3018.8126173047367</v>
      </c>
      <c r="I8" s="3">
        <f>IF(ROUND(E8,2)&gt;0,I7-G8-Tabelle1[[#This Row],[Sondertilgung]],0)</f>
        <v>196981.18738269527</v>
      </c>
    </row>
    <row r="9" spans="1:10" x14ac:dyDescent="0.2">
      <c r="A9" s="17"/>
      <c r="B9" s="13"/>
      <c r="D9">
        <v>7</v>
      </c>
      <c r="E9" s="6">
        <f t="shared" si="2"/>
        <v>492.45296845673812</v>
      </c>
      <c r="F9" s="4">
        <f t="shared" si="3"/>
        <v>3473.6403511520016</v>
      </c>
      <c r="G9" s="2">
        <f t="shared" si="4"/>
        <v>507.54703154326188</v>
      </c>
      <c r="H9" s="4">
        <f t="shared" si="5"/>
        <v>3526.3596488479984</v>
      </c>
      <c r="I9" s="3">
        <f>IF(ROUND(E9,2)&gt;0,I8-G9-Tabelle1[[#This Row],[Sondertilgung]],0)</f>
        <v>196473.64035115199</v>
      </c>
    </row>
    <row r="10" spans="1:10" x14ac:dyDescent="0.2">
      <c r="A10" s="17"/>
      <c r="B10" s="13"/>
      <c r="D10">
        <v>8</v>
      </c>
      <c r="E10" s="6">
        <f t="shared" si="2"/>
        <v>491.18410087787993</v>
      </c>
      <c r="F10" s="4">
        <f t="shared" si="3"/>
        <v>3964.8244520298813</v>
      </c>
      <c r="G10" s="2">
        <f t="shared" si="4"/>
        <v>508.81589912212007</v>
      </c>
      <c r="H10" s="4">
        <f t="shared" si="5"/>
        <v>4035.1755479701187</v>
      </c>
      <c r="I10" s="3">
        <f>IF(ROUND(E10,2)&gt;0,I9-G10-Tabelle1[[#This Row],[Sondertilgung]],0)</f>
        <v>195964.82445202986</v>
      </c>
    </row>
    <row r="11" spans="1:10" x14ac:dyDescent="0.2">
      <c r="D11">
        <v>9</v>
      </c>
      <c r="E11" s="6">
        <f t="shared" si="2"/>
        <v>489.91206113007462</v>
      </c>
      <c r="F11" s="4">
        <f t="shared" si="3"/>
        <v>4454.7365131599563</v>
      </c>
      <c r="G11" s="2">
        <f t="shared" si="4"/>
        <v>510.08793886992538</v>
      </c>
      <c r="H11" s="4">
        <f t="shared" si="5"/>
        <v>4545.2634868400437</v>
      </c>
      <c r="I11" s="3">
        <f>IF(ROUND(E11,2)&gt;0,I10-G11-Tabelle1[[#This Row],[Sondertilgung]],0)</f>
        <v>195454.73651315994</v>
      </c>
    </row>
    <row r="12" spans="1:10" x14ac:dyDescent="0.2">
      <c r="D12">
        <v>10</v>
      </c>
      <c r="E12" s="6">
        <f t="shared" si="2"/>
        <v>488.63684128289987</v>
      </c>
      <c r="F12" s="4">
        <f t="shared" si="3"/>
        <v>4943.373354442856</v>
      </c>
      <c r="G12" s="2">
        <f t="shared" si="4"/>
        <v>511.36315871710013</v>
      </c>
      <c r="H12" s="4">
        <f t="shared" si="5"/>
        <v>5056.626645557144</v>
      </c>
      <c r="I12" s="3">
        <f>IF(ROUND(E12,2)&gt;0,I11-G12-Tabelle1[[#This Row],[Sondertilgung]],0)</f>
        <v>194943.37335444283</v>
      </c>
    </row>
    <row r="13" spans="1:10" x14ac:dyDescent="0.2">
      <c r="D13">
        <v>11</v>
      </c>
      <c r="E13" s="6">
        <f t="shared" si="2"/>
        <v>487.35843338610704</v>
      </c>
      <c r="F13" s="4">
        <f t="shared" si="3"/>
        <v>5430.7317878289632</v>
      </c>
      <c r="G13" s="2">
        <f t="shared" si="4"/>
        <v>512.64156661389302</v>
      </c>
      <c r="H13" s="4">
        <f t="shared" si="5"/>
        <v>5569.2682121710368</v>
      </c>
      <c r="I13" s="3">
        <f>IF(ROUND(E13,2)&gt;0,I12-G13-Tabelle1[[#This Row],[Sondertilgung]],0)</f>
        <v>194430.73178782893</v>
      </c>
    </row>
    <row r="14" spans="1:10" x14ac:dyDescent="0.2">
      <c r="A14" s="12" t="s">
        <v>8</v>
      </c>
      <c r="B14" s="14">
        <f>+Annuität*B4*12</f>
        <v>360000</v>
      </c>
      <c r="D14">
        <v>12</v>
      </c>
      <c r="E14" s="6">
        <f t="shared" si="2"/>
        <v>486.07682946957226</v>
      </c>
      <c r="F14" s="4">
        <f t="shared" si="3"/>
        <v>5916.8086172985359</v>
      </c>
      <c r="G14" s="2">
        <f t="shared" si="4"/>
        <v>513.9231705304278</v>
      </c>
      <c r="H14" s="4">
        <f t="shared" si="5"/>
        <v>6083.191382701465</v>
      </c>
      <c r="I14" s="3">
        <f>IF(ROUND(E14,2)&gt;0,I13-G14-Tabelle1[[#This Row],[Sondertilgung]],0)</f>
        <v>193916.80861729849</v>
      </c>
    </row>
    <row r="15" spans="1:10" x14ac:dyDescent="0.2">
      <c r="A15" s="12" t="s">
        <v>9</v>
      </c>
      <c r="B15" s="14">
        <f>+B14-B16</f>
        <v>160000</v>
      </c>
      <c r="D15">
        <v>13</v>
      </c>
      <c r="E15" s="6">
        <f t="shared" si="2"/>
        <v>484.79202154324622</v>
      </c>
      <c r="F15" s="4">
        <f t="shared" si="3"/>
        <v>6401.6006388417818</v>
      </c>
      <c r="G15" s="2">
        <f t="shared" si="4"/>
        <v>515.20797845675384</v>
      </c>
      <c r="H15" s="4">
        <f t="shared" si="5"/>
        <v>6598.3993611582191</v>
      </c>
      <c r="I15" s="3">
        <f>IF(ROUND(E15,2)&gt;0,I14-G15-Tabelle1[[#This Row],[Sondertilgung]],0)</f>
        <v>193401.60063884174</v>
      </c>
    </row>
    <row r="16" spans="1:10" x14ac:dyDescent="0.2">
      <c r="A16" s="12" t="s">
        <v>10</v>
      </c>
      <c r="B16" s="14">
        <f>+Betrag</f>
        <v>200000</v>
      </c>
      <c r="D16">
        <v>14</v>
      </c>
      <c r="E16" s="6">
        <f t="shared" si="2"/>
        <v>483.50400159710438</v>
      </c>
      <c r="F16" s="4">
        <f t="shared" si="3"/>
        <v>6885.1046404388862</v>
      </c>
      <c r="G16" s="2">
        <f t="shared" si="4"/>
        <v>516.49599840289557</v>
      </c>
      <c r="H16" s="4">
        <f t="shared" si="5"/>
        <v>7114.8953595611147</v>
      </c>
      <c r="I16" s="3">
        <f>IF(ROUND(E16,2)&gt;0,I15-G16-Tabelle1[[#This Row],[Sondertilgung]],0)</f>
        <v>192885.10464043886</v>
      </c>
    </row>
    <row r="17" spans="1:9" x14ac:dyDescent="0.2">
      <c r="A17" s="12" t="s">
        <v>11</v>
      </c>
      <c r="B17" s="14">
        <f>SUM(Tabelle1[Sondertilgung])</f>
        <v>0</v>
      </c>
      <c r="D17">
        <v>15</v>
      </c>
      <c r="E17" s="6">
        <f t="shared" si="2"/>
        <v>482.2127616010971</v>
      </c>
      <c r="F17" s="4">
        <f t="shared" si="3"/>
        <v>7367.3174020399838</v>
      </c>
      <c r="G17" s="2">
        <f t="shared" si="4"/>
        <v>517.7872383989029</v>
      </c>
      <c r="H17" s="4">
        <f t="shared" si="5"/>
        <v>7632.682597960018</v>
      </c>
      <c r="I17" s="3">
        <f>IF(ROUND(E17,2)&gt;0,I16-G17-Tabelle1[[#This Row],[Sondertilgung]],0)</f>
        <v>192367.31740203995</v>
      </c>
    </row>
    <row r="18" spans="1:9" x14ac:dyDescent="0.2">
      <c r="D18">
        <v>16</v>
      </c>
      <c r="E18" s="6">
        <f t="shared" si="2"/>
        <v>480.91829350509988</v>
      </c>
      <c r="F18" s="4">
        <f t="shared" si="3"/>
        <v>7848.2356955450832</v>
      </c>
      <c r="G18" s="2">
        <f t="shared" si="4"/>
        <v>519.08170649490012</v>
      </c>
      <c r="H18" s="4">
        <f t="shared" si="5"/>
        <v>8151.7643044549186</v>
      </c>
      <c r="I18" s="3">
        <f>IF(ROUND(E18,2)&gt;0,I17-G18-Tabelle1[[#This Row],[Sondertilgung]],0)</f>
        <v>191848.23569554504</v>
      </c>
    </row>
    <row r="19" spans="1:9" x14ac:dyDescent="0.2">
      <c r="A19" s="18" t="s">
        <v>16</v>
      </c>
      <c r="D19">
        <v>17</v>
      </c>
      <c r="E19" s="6">
        <f t="shared" si="2"/>
        <v>479.62058923886258</v>
      </c>
      <c r="F19" s="4">
        <f t="shared" si="3"/>
        <v>8327.8562847839457</v>
      </c>
      <c r="G19" s="2">
        <f t="shared" si="4"/>
        <v>520.37941076113748</v>
      </c>
      <c r="H19" s="4">
        <f t="shared" si="5"/>
        <v>8672.1437152160561</v>
      </c>
      <c r="I19" s="3">
        <f>IF(ROUND(E19,2)&gt;0,I18-G19-Tabelle1[[#This Row],[Sondertilgung]],0)</f>
        <v>191327.85628478389</v>
      </c>
    </row>
    <row r="20" spans="1:9" x14ac:dyDescent="0.2">
      <c r="A20" s="18"/>
      <c r="D20">
        <v>18</v>
      </c>
      <c r="E20" s="6">
        <f t="shared" si="2"/>
        <v>478.31964071195972</v>
      </c>
      <c r="F20" s="4">
        <f t="shared" si="3"/>
        <v>8806.1759254959052</v>
      </c>
      <c r="G20" s="2">
        <f t="shared" si="4"/>
        <v>521.68035928804034</v>
      </c>
      <c r="H20" s="4">
        <f t="shared" si="5"/>
        <v>9193.8240745040966</v>
      </c>
      <c r="I20" s="3">
        <f>IF(ROUND(E20,2)&gt;0,I19-G20-Tabelle1[[#This Row],[Sondertilgung]],0)</f>
        <v>190806.17592549586</v>
      </c>
    </row>
    <row r="21" spans="1:9" x14ac:dyDescent="0.2">
      <c r="A21" s="18"/>
      <c r="D21">
        <v>19</v>
      </c>
      <c r="E21" s="6">
        <f t="shared" si="2"/>
        <v>477.01543981373965</v>
      </c>
      <c r="F21" s="4">
        <f t="shared" si="3"/>
        <v>9283.1913653096453</v>
      </c>
      <c r="G21" s="2">
        <f t="shared" si="4"/>
        <v>522.9845601862603</v>
      </c>
      <c r="H21" s="4">
        <f t="shared" si="5"/>
        <v>9716.8086346903565</v>
      </c>
      <c r="I21" s="3">
        <f>IF(ROUND(E21,2)&gt;0,I20-G21-Tabelle1[[#This Row],[Sondertilgung]],0)</f>
        <v>190283.19136530961</v>
      </c>
    </row>
    <row r="22" spans="1:9" x14ac:dyDescent="0.2">
      <c r="A22" s="18"/>
      <c r="D22">
        <v>20</v>
      </c>
      <c r="E22" s="6">
        <f t="shared" si="2"/>
        <v>475.70797841327402</v>
      </c>
      <c r="F22" s="4">
        <f t="shared" si="3"/>
        <v>9758.8993437229201</v>
      </c>
      <c r="G22" s="2">
        <f t="shared" si="4"/>
        <v>524.29202158672592</v>
      </c>
      <c r="H22" s="4">
        <f t="shared" si="5"/>
        <v>10241.100656277082</v>
      </c>
      <c r="I22" s="3">
        <f>IF(ROUND(E22,2)&gt;0,I21-G22-Tabelle1[[#This Row],[Sondertilgung]],0)</f>
        <v>189758.89934372288</v>
      </c>
    </row>
    <row r="23" spans="1:9" x14ac:dyDescent="0.2">
      <c r="A23" s="18"/>
      <c r="D23">
        <v>21</v>
      </c>
      <c r="E23" s="6">
        <f t="shared" si="2"/>
        <v>474.39724835930718</v>
      </c>
      <c r="F23" s="4">
        <f t="shared" si="3"/>
        <v>10233.296592082228</v>
      </c>
      <c r="G23" s="2">
        <f t="shared" si="4"/>
        <v>525.60275164069276</v>
      </c>
      <c r="H23" s="4">
        <f t="shared" si="5"/>
        <v>10766.703407917774</v>
      </c>
      <c r="I23" s="3">
        <f>IF(ROUND(E23,2)&gt;0,I22-G23-Tabelle1[[#This Row],[Sondertilgung]],0)</f>
        <v>189233.29659208219</v>
      </c>
    </row>
    <row r="24" spans="1:9" x14ac:dyDescent="0.2">
      <c r="A24" s="18"/>
      <c r="D24">
        <v>22</v>
      </c>
      <c r="E24" s="6">
        <f t="shared" si="2"/>
        <v>473.08324148020546</v>
      </c>
      <c r="F24" s="4">
        <f t="shared" si="3"/>
        <v>10706.379833562434</v>
      </c>
      <c r="G24" s="2">
        <f t="shared" si="4"/>
        <v>526.91675851979448</v>
      </c>
      <c r="H24" s="4">
        <f t="shared" si="5"/>
        <v>11293.620166437568</v>
      </c>
      <c r="I24" s="3">
        <f>IF(ROUND(E24,2)&gt;0,I23-G24-Tabelle1[[#This Row],[Sondertilgung]],0)</f>
        <v>188706.37983356239</v>
      </c>
    </row>
    <row r="25" spans="1:9" x14ac:dyDescent="0.2">
      <c r="D25">
        <v>23</v>
      </c>
      <c r="E25" s="6">
        <f t="shared" si="2"/>
        <v>471.76594958390592</v>
      </c>
      <c r="F25" s="4">
        <f t="shared" si="3"/>
        <v>11178.145783146339</v>
      </c>
      <c r="G25" s="2">
        <f t="shared" si="4"/>
        <v>528.23405041609408</v>
      </c>
      <c r="H25" s="4">
        <f t="shared" si="5"/>
        <v>11821.854216853662</v>
      </c>
      <c r="I25" s="3">
        <f>IF(ROUND(E25,2)&gt;0,I24-G25-Tabelle1[[#This Row],[Sondertilgung]],0)</f>
        <v>188178.14578314629</v>
      </c>
    </row>
    <row r="26" spans="1:9" x14ac:dyDescent="0.2">
      <c r="D26">
        <v>24</v>
      </c>
      <c r="E26" s="6">
        <f t="shared" si="2"/>
        <v>470.44536445786571</v>
      </c>
      <c r="F26" s="4">
        <f t="shared" si="3"/>
        <v>11648.591147604206</v>
      </c>
      <c r="G26" s="2">
        <f t="shared" si="4"/>
        <v>529.55463554213429</v>
      </c>
      <c r="H26" s="4">
        <f t="shared" si="5"/>
        <v>12351.408852395796</v>
      </c>
      <c r="I26" s="3">
        <f>IF(ROUND(E26,2)&gt;0,I25-G26-Tabelle1[[#This Row],[Sondertilgung]],0)</f>
        <v>187648.59114760417</v>
      </c>
    </row>
    <row r="27" spans="1:9" x14ac:dyDescent="0.2">
      <c r="D27">
        <v>25</v>
      </c>
      <c r="E27" s="6">
        <f t="shared" si="2"/>
        <v>469.12147786901045</v>
      </c>
      <c r="F27" s="4">
        <f t="shared" si="3"/>
        <v>12117.712625473216</v>
      </c>
      <c r="G27" s="2">
        <f t="shared" si="4"/>
        <v>530.8785221309895</v>
      </c>
      <c r="H27" s="4">
        <f t="shared" si="5"/>
        <v>12882.287374526786</v>
      </c>
      <c r="I27" s="3">
        <f>IF(ROUND(E27,2)&gt;0,I26-G27-Tabelle1[[#This Row],[Sondertilgung]],0)</f>
        <v>187117.71262547318</v>
      </c>
    </row>
    <row r="28" spans="1:9" x14ac:dyDescent="0.2">
      <c r="D28">
        <v>26</v>
      </c>
      <c r="E28" s="6">
        <f t="shared" si="2"/>
        <v>467.79428156368294</v>
      </c>
      <c r="F28" s="4">
        <f t="shared" si="3"/>
        <v>12585.506907036899</v>
      </c>
      <c r="G28" s="2">
        <f t="shared" si="4"/>
        <v>532.20571843631706</v>
      </c>
      <c r="H28" s="4">
        <f t="shared" si="5"/>
        <v>13414.493092963103</v>
      </c>
      <c r="I28" s="3">
        <f>IF(ROUND(E28,2)&gt;0,I27-G28-Tabelle1[[#This Row],[Sondertilgung]],0)</f>
        <v>186585.50690703688</v>
      </c>
    </row>
    <row r="29" spans="1:9" x14ac:dyDescent="0.2">
      <c r="D29">
        <v>27</v>
      </c>
      <c r="E29" s="6">
        <f t="shared" si="2"/>
        <v>466.46376726759217</v>
      </c>
      <c r="F29" s="4">
        <f t="shared" si="3"/>
        <v>13051.970674304492</v>
      </c>
      <c r="G29" s="2">
        <f t="shared" si="4"/>
        <v>533.53623273240783</v>
      </c>
      <c r="H29" s="4">
        <f t="shared" si="5"/>
        <v>13948.02932569551</v>
      </c>
      <c r="I29" s="3">
        <f>IF(ROUND(E29,2)&gt;0,I28-G29-Tabelle1[[#This Row],[Sondertilgung]],0)</f>
        <v>186051.97067430447</v>
      </c>
    </row>
    <row r="30" spans="1:9" x14ac:dyDescent="0.2">
      <c r="D30">
        <v>28</v>
      </c>
      <c r="E30" s="6">
        <f t="shared" si="2"/>
        <v>465.12992668576112</v>
      </c>
      <c r="F30" s="4">
        <f t="shared" si="3"/>
        <v>13517.100600990252</v>
      </c>
      <c r="G30" s="2">
        <f t="shared" si="4"/>
        <v>534.87007331423888</v>
      </c>
      <c r="H30" s="4">
        <f t="shared" si="5"/>
        <v>14482.89939900975</v>
      </c>
      <c r="I30" s="3">
        <f>IF(ROUND(E30,2)&gt;0,I29-G30-Tabelle1[[#This Row],[Sondertilgung]],0)</f>
        <v>185517.10060099023</v>
      </c>
    </row>
    <row r="31" spans="1:9" x14ac:dyDescent="0.2">
      <c r="D31">
        <v>29</v>
      </c>
      <c r="E31" s="6">
        <f t="shared" si="2"/>
        <v>463.79275150247554</v>
      </c>
      <c r="F31" s="4">
        <f t="shared" si="3"/>
        <v>13980.893352492727</v>
      </c>
      <c r="G31" s="2">
        <f t="shared" si="4"/>
        <v>536.20724849752446</v>
      </c>
      <c r="H31" s="4">
        <f t="shared" si="5"/>
        <v>15019.106647507275</v>
      </c>
      <c r="I31" s="3">
        <f>IF(ROUND(E31,2)&gt;0,I30-G31-Tabelle1[[#This Row],[Sondertilgung]],0)</f>
        <v>184980.89335249271</v>
      </c>
    </row>
    <row r="32" spans="1:9" x14ac:dyDescent="0.2">
      <c r="D32">
        <v>30</v>
      </c>
      <c r="E32" s="6">
        <f t="shared" si="2"/>
        <v>462.45223338123174</v>
      </c>
      <c r="F32" s="4">
        <f t="shared" si="3"/>
        <v>14443.345585873958</v>
      </c>
      <c r="G32" s="2">
        <f t="shared" si="4"/>
        <v>537.54776661876826</v>
      </c>
      <c r="H32" s="4">
        <f t="shared" si="5"/>
        <v>15556.654414126044</v>
      </c>
      <c r="I32" s="3">
        <f>IF(ROUND(E32,2)&gt;0,I31-G32-Tabelle1[[#This Row],[Sondertilgung]],0)</f>
        <v>184443.34558587393</v>
      </c>
    </row>
    <row r="33" spans="4:9" x14ac:dyDescent="0.2">
      <c r="D33">
        <v>31</v>
      </c>
      <c r="E33" s="6">
        <f t="shared" si="2"/>
        <v>461.10836396468477</v>
      </c>
      <c r="F33" s="4">
        <f t="shared" si="3"/>
        <v>14904.453949838642</v>
      </c>
      <c r="G33" s="2">
        <f t="shared" si="4"/>
        <v>538.89163603531529</v>
      </c>
      <c r="H33" s="4">
        <f t="shared" si="5"/>
        <v>16095.54605016136</v>
      </c>
      <c r="I33" s="3">
        <f>IF(ROUND(E33,2)&gt;0,I32-G33-Tabelle1[[#This Row],[Sondertilgung]],0)</f>
        <v>183904.45394983861</v>
      </c>
    </row>
    <row r="34" spans="4:9" x14ac:dyDescent="0.2">
      <c r="D34">
        <v>32</v>
      </c>
      <c r="E34" s="6">
        <f t="shared" si="2"/>
        <v>459.76113487459651</v>
      </c>
      <c r="F34" s="4">
        <f t="shared" si="3"/>
        <v>15364.215084713238</v>
      </c>
      <c r="G34" s="2">
        <f t="shared" si="4"/>
        <v>540.23886512540344</v>
      </c>
      <c r="H34" s="4">
        <f t="shared" si="5"/>
        <v>16635.784915286764</v>
      </c>
      <c r="I34" s="3">
        <f>IF(ROUND(E34,2)&gt;0,I33-G34-Tabelle1[[#This Row],[Sondertilgung]],0)</f>
        <v>183364.21508471321</v>
      </c>
    </row>
    <row r="35" spans="4:9" x14ac:dyDescent="0.2">
      <c r="D35">
        <v>33</v>
      </c>
      <c r="E35" s="6">
        <f t="shared" si="2"/>
        <v>458.41053771178304</v>
      </c>
      <c r="F35" s="4">
        <f t="shared" si="3"/>
        <v>15822.625622425021</v>
      </c>
      <c r="G35" s="2">
        <f t="shared" si="4"/>
        <v>541.58946228821696</v>
      </c>
      <c r="H35" s="4">
        <f t="shared" si="5"/>
        <v>17177.374377574983</v>
      </c>
      <c r="I35" s="3">
        <f>IF(ROUND(E35,2)&gt;0,I34-G35-Tabelle1[[#This Row],[Sondertilgung]],0)</f>
        <v>182822.625622425</v>
      </c>
    </row>
    <row r="36" spans="4:9" x14ac:dyDescent="0.2">
      <c r="D36">
        <v>34</v>
      </c>
      <c r="E36" s="6">
        <f t="shared" si="2"/>
        <v>457.05656405606243</v>
      </c>
      <c r="F36" s="4">
        <f t="shared" si="3"/>
        <v>16279.682186481083</v>
      </c>
      <c r="G36" s="2">
        <f t="shared" si="4"/>
        <v>542.94343594393763</v>
      </c>
      <c r="H36" s="4">
        <f t="shared" si="5"/>
        <v>17720.317813518919</v>
      </c>
      <c r="I36" s="3">
        <f>IF(ROUND(E36,2)&gt;0,I35-G36-Tabelle1[[#This Row],[Sondertilgung]],0)</f>
        <v>182279.68218648105</v>
      </c>
    </row>
    <row r="37" spans="4:9" x14ac:dyDescent="0.2">
      <c r="D37">
        <v>35</v>
      </c>
      <c r="E37" s="6">
        <f t="shared" si="2"/>
        <v>455.69920546620261</v>
      </c>
      <c r="F37" s="4">
        <f t="shared" si="3"/>
        <v>16735.381391947285</v>
      </c>
      <c r="G37" s="2">
        <f t="shared" si="4"/>
        <v>544.30079453379744</v>
      </c>
      <c r="H37" s="4">
        <f t="shared" si="5"/>
        <v>18264.618608052715</v>
      </c>
      <c r="I37" s="3">
        <f>IF(ROUND(E37,2)&gt;0,I36-G37-Tabelle1[[#This Row],[Sondertilgung]],0)</f>
        <v>181735.38139194724</v>
      </c>
    </row>
    <row r="38" spans="4:9" x14ac:dyDescent="0.2">
      <c r="D38">
        <v>36</v>
      </c>
      <c r="E38" s="6">
        <f t="shared" si="2"/>
        <v>454.33845347986812</v>
      </c>
      <c r="F38" s="4">
        <f t="shared" si="3"/>
        <v>17189.719845427153</v>
      </c>
      <c r="G38" s="2">
        <f t="shared" si="4"/>
        <v>545.66154652013188</v>
      </c>
      <c r="H38" s="4">
        <f t="shared" si="5"/>
        <v>18810.280154572847</v>
      </c>
      <c r="I38" s="3">
        <f>IF(ROUND(E38,2)&gt;0,I37-G38-Tabelle1[[#This Row],[Sondertilgung]],0)</f>
        <v>181189.71984542711</v>
      </c>
    </row>
    <row r="39" spans="4:9" x14ac:dyDescent="0.2">
      <c r="D39">
        <v>37</v>
      </c>
      <c r="E39" s="6">
        <f t="shared" si="2"/>
        <v>452.97429961356778</v>
      </c>
      <c r="F39" s="4">
        <f t="shared" si="3"/>
        <v>17642.694145040721</v>
      </c>
      <c r="G39" s="2">
        <f t="shared" si="4"/>
        <v>547.02570038643216</v>
      </c>
      <c r="H39" s="4">
        <f t="shared" si="5"/>
        <v>19357.305854959279</v>
      </c>
      <c r="I39" s="3">
        <f>IF(ROUND(E39,2)&gt;0,I38-G39-Tabelle1[[#This Row],[Sondertilgung]],0)</f>
        <v>180642.69414504067</v>
      </c>
    </row>
    <row r="40" spans="4:9" x14ac:dyDescent="0.2">
      <c r="D40">
        <v>38</v>
      </c>
      <c r="E40" s="6">
        <f t="shared" si="2"/>
        <v>451.60673536260168</v>
      </c>
      <c r="F40" s="4">
        <f t="shared" si="3"/>
        <v>18094.300880403323</v>
      </c>
      <c r="G40" s="2">
        <f t="shared" si="4"/>
        <v>548.39326463739826</v>
      </c>
      <c r="H40" s="4">
        <f t="shared" si="5"/>
        <v>19905.699119596677</v>
      </c>
      <c r="I40" s="3">
        <f>IF(ROUND(E40,2)&gt;0,I39-G40-Tabelle1[[#This Row],[Sondertilgung]],0)</f>
        <v>180094.30088040329</v>
      </c>
    </row>
    <row r="41" spans="4:9" x14ac:dyDescent="0.2">
      <c r="D41">
        <v>39</v>
      </c>
      <c r="E41" s="6">
        <f t="shared" si="2"/>
        <v>450.23575220100821</v>
      </c>
      <c r="F41" s="4">
        <f t="shared" si="3"/>
        <v>18544.536632604333</v>
      </c>
      <c r="G41" s="2">
        <f t="shared" si="4"/>
        <v>549.76424779899185</v>
      </c>
      <c r="H41" s="4">
        <f t="shared" si="5"/>
        <v>20455.463367395667</v>
      </c>
      <c r="I41" s="3">
        <f>IF(ROUND(E41,2)&gt;0,I40-G41-Tabelle1[[#This Row],[Sondertilgung]],0)</f>
        <v>179544.53663260429</v>
      </c>
    </row>
    <row r="42" spans="4:9" x14ac:dyDescent="0.2">
      <c r="D42">
        <v>40</v>
      </c>
      <c r="E42" s="6">
        <f t="shared" si="2"/>
        <v>448.86134158151071</v>
      </c>
      <c r="F42" s="4">
        <f t="shared" si="3"/>
        <v>18993.397974185842</v>
      </c>
      <c r="G42" s="2">
        <f t="shared" si="4"/>
        <v>551.13865841848929</v>
      </c>
      <c r="H42" s="4">
        <f t="shared" si="5"/>
        <v>21006.602025814158</v>
      </c>
      <c r="I42" s="3">
        <f>IF(ROUND(E42,2)&gt;0,I41-G42-Tabelle1[[#This Row],[Sondertilgung]],0)</f>
        <v>178993.39797418579</v>
      </c>
    </row>
    <row r="43" spans="4:9" x14ac:dyDescent="0.2">
      <c r="D43">
        <v>41</v>
      </c>
      <c r="E43" s="6">
        <f t="shared" si="2"/>
        <v>447.48349493546448</v>
      </c>
      <c r="F43" s="4">
        <f t="shared" si="3"/>
        <v>19440.881469121305</v>
      </c>
      <c r="G43" s="2">
        <f t="shared" si="4"/>
        <v>552.51650506453552</v>
      </c>
      <c r="H43" s="4">
        <f t="shared" si="5"/>
        <v>21559.118530878695</v>
      </c>
      <c r="I43" s="3">
        <f>IF(ROUND(E43,2)&gt;0,I42-G43-Tabelle1[[#This Row],[Sondertilgung]],0)</f>
        <v>178440.88146912126</v>
      </c>
    </row>
    <row r="44" spans="4:9" x14ac:dyDescent="0.2">
      <c r="D44">
        <v>42</v>
      </c>
      <c r="E44" s="6">
        <f t="shared" si="2"/>
        <v>446.10220367280317</v>
      </c>
      <c r="F44" s="4">
        <f t="shared" si="3"/>
        <v>19886.983672794107</v>
      </c>
      <c r="G44" s="2">
        <f t="shared" si="4"/>
        <v>553.89779632719683</v>
      </c>
      <c r="H44" s="4">
        <f t="shared" si="5"/>
        <v>22113.016327205893</v>
      </c>
      <c r="I44" s="3">
        <f>IF(ROUND(E44,2)&gt;0,I43-G44-Tabelle1[[#This Row],[Sondertilgung]],0)</f>
        <v>177886.98367279407</v>
      </c>
    </row>
    <row r="45" spans="4:9" x14ac:dyDescent="0.2">
      <c r="D45">
        <v>43</v>
      </c>
      <c r="E45" s="6">
        <f t="shared" si="2"/>
        <v>444.71745918198513</v>
      </c>
      <c r="F45" s="4">
        <f t="shared" si="3"/>
        <v>20331.701131976093</v>
      </c>
      <c r="G45" s="2">
        <f t="shared" si="4"/>
        <v>555.28254081801492</v>
      </c>
      <c r="H45" s="4">
        <f t="shared" si="5"/>
        <v>22668.298868023907</v>
      </c>
      <c r="I45" s="3">
        <f>IF(ROUND(E45,2)&gt;0,I44-G45-Tabelle1[[#This Row],[Sondertilgung]],0)</f>
        <v>177331.70113197606</v>
      </c>
    </row>
    <row r="46" spans="4:9" x14ac:dyDescent="0.2">
      <c r="D46">
        <v>44</v>
      </c>
      <c r="E46" s="6">
        <f t="shared" si="2"/>
        <v>443.32925282994012</v>
      </c>
      <c r="F46" s="4">
        <f t="shared" si="3"/>
        <v>20775.030384806032</v>
      </c>
      <c r="G46" s="2">
        <f t="shared" si="4"/>
        <v>556.67074717005994</v>
      </c>
      <c r="H46" s="4">
        <f t="shared" si="5"/>
        <v>23224.969615193968</v>
      </c>
      <c r="I46" s="3">
        <f>IF(ROUND(E46,2)&gt;0,I45-G46-Tabelle1[[#This Row],[Sondertilgung]],0)</f>
        <v>176775.03038480601</v>
      </c>
    </row>
    <row r="47" spans="4:9" x14ac:dyDescent="0.2">
      <c r="D47">
        <v>45</v>
      </c>
      <c r="E47" s="6">
        <f t="shared" si="2"/>
        <v>441.93757596201499</v>
      </c>
      <c r="F47" s="4">
        <f t="shared" si="3"/>
        <v>21216.967960768048</v>
      </c>
      <c r="G47" s="2">
        <f t="shared" si="4"/>
        <v>558.06242403798501</v>
      </c>
      <c r="H47" s="4">
        <f t="shared" si="5"/>
        <v>23783.032039231952</v>
      </c>
      <c r="I47" s="3">
        <f>IF(ROUND(E47,2)&gt;0,I46-G47-Tabelle1[[#This Row],[Sondertilgung]],0)</f>
        <v>176216.96796076803</v>
      </c>
    </row>
    <row r="48" spans="4:9" x14ac:dyDescent="0.2">
      <c r="D48">
        <v>46</v>
      </c>
      <c r="E48" s="6">
        <f t="shared" si="2"/>
        <v>440.54241990192008</v>
      </c>
      <c r="F48" s="4">
        <f t="shared" si="3"/>
        <v>21657.51038066997</v>
      </c>
      <c r="G48" s="2">
        <f t="shared" si="4"/>
        <v>559.45758009807992</v>
      </c>
      <c r="H48" s="4">
        <f t="shared" si="5"/>
        <v>24342.48961933003</v>
      </c>
      <c r="I48" s="3">
        <f>IF(ROUND(E48,2)&gt;0,I47-G48-Tabelle1[[#This Row],[Sondertilgung]],0)</f>
        <v>175657.51038066996</v>
      </c>
    </row>
    <row r="49" spans="4:9" x14ac:dyDescent="0.2">
      <c r="D49">
        <v>47</v>
      </c>
      <c r="E49" s="6">
        <f t="shared" si="2"/>
        <v>439.14377595167485</v>
      </c>
      <c r="F49" s="4">
        <f t="shared" si="3"/>
        <v>22096.654156621644</v>
      </c>
      <c r="G49" s="2">
        <f t="shared" si="4"/>
        <v>560.8562240483252</v>
      </c>
      <c r="H49" s="4">
        <f t="shared" si="5"/>
        <v>24903.345843378356</v>
      </c>
      <c r="I49" s="3">
        <f>IF(ROUND(E49,2)&gt;0,I48-G49-Tabelle1[[#This Row],[Sondertilgung]],0)</f>
        <v>175096.65415662163</v>
      </c>
    </row>
    <row r="50" spans="4:9" x14ac:dyDescent="0.2">
      <c r="D50">
        <v>48</v>
      </c>
      <c r="E50" s="6">
        <f t="shared" si="2"/>
        <v>437.7416353915541</v>
      </c>
      <c r="F50" s="4">
        <f t="shared" si="3"/>
        <v>22534.395792013198</v>
      </c>
      <c r="G50" s="2">
        <f t="shared" si="4"/>
        <v>562.25836460844585</v>
      </c>
      <c r="H50" s="4">
        <f t="shared" si="5"/>
        <v>25465.604207986802</v>
      </c>
      <c r="I50" s="3">
        <f>IF(ROUND(E50,2)&gt;0,I49-G50-Tabelle1[[#This Row],[Sondertilgung]],0)</f>
        <v>174534.39579201318</v>
      </c>
    </row>
    <row r="51" spans="4:9" x14ac:dyDescent="0.2">
      <c r="D51">
        <v>49</v>
      </c>
      <c r="E51" s="6">
        <f t="shared" si="2"/>
        <v>436.33598948003288</v>
      </c>
      <c r="F51" s="4">
        <f t="shared" si="3"/>
        <v>22970.731781493232</v>
      </c>
      <c r="G51" s="2">
        <f t="shared" si="4"/>
        <v>563.66401051996718</v>
      </c>
      <c r="H51" s="4">
        <f t="shared" si="5"/>
        <v>26029.268218506768</v>
      </c>
      <c r="I51" s="3">
        <f>IF(ROUND(E51,2)&gt;0,I50-G51-Tabelle1[[#This Row],[Sondertilgung]],0)</f>
        <v>173970.7317814932</v>
      </c>
    </row>
    <row r="52" spans="4:9" x14ac:dyDescent="0.2">
      <c r="D52">
        <v>50</v>
      </c>
      <c r="E52" s="6">
        <f t="shared" si="2"/>
        <v>434.92682945373298</v>
      </c>
      <c r="F52" s="4">
        <f t="shared" si="3"/>
        <v>23405.658610946964</v>
      </c>
      <c r="G52" s="2">
        <f t="shared" si="4"/>
        <v>565.07317054626697</v>
      </c>
      <c r="H52" s="4">
        <f t="shared" si="5"/>
        <v>26594.341389053036</v>
      </c>
      <c r="I52" s="3">
        <f>IF(ROUND(E52,2)&gt;0,I51-G52-Tabelle1[[#This Row],[Sondertilgung]],0)</f>
        <v>173405.65861094694</v>
      </c>
    </row>
    <row r="53" spans="4:9" x14ac:dyDescent="0.2">
      <c r="D53">
        <v>51</v>
      </c>
      <c r="E53" s="6">
        <f t="shared" si="2"/>
        <v>433.5141465273673</v>
      </c>
      <c r="F53" s="4">
        <f t="shared" si="3"/>
        <v>23839.172757474331</v>
      </c>
      <c r="G53" s="2">
        <f t="shared" si="4"/>
        <v>566.4858534726327</v>
      </c>
      <c r="H53" s="4">
        <f t="shared" si="5"/>
        <v>27160.827242525669</v>
      </c>
      <c r="I53" s="3">
        <f>IF(ROUND(E53,2)&gt;0,I52-G53-Tabelle1[[#This Row],[Sondertilgung]],0)</f>
        <v>172839.1727574743</v>
      </c>
    </row>
    <row r="54" spans="4:9" x14ac:dyDescent="0.2">
      <c r="D54">
        <v>52</v>
      </c>
      <c r="E54" s="6">
        <f t="shared" si="2"/>
        <v>432.09793189368571</v>
      </c>
      <c r="F54" s="4">
        <f t="shared" si="3"/>
        <v>24271.270689368015</v>
      </c>
      <c r="G54" s="2">
        <f t="shared" si="4"/>
        <v>567.90206810631435</v>
      </c>
      <c r="H54" s="4">
        <f t="shared" si="5"/>
        <v>27728.729310631985</v>
      </c>
      <c r="I54" s="3">
        <f>IF(ROUND(E54,2)&gt;0,I53-G54-Tabelle1[[#This Row],[Sondertilgung]],0)</f>
        <v>172271.27068936799</v>
      </c>
    </row>
    <row r="55" spans="4:9" x14ac:dyDescent="0.2">
      <c r="D55">
        <v>53</v>
      </c>
      <c r="E55" s="6">
        <f t="shared" si="2"/>
        <v>430.67817672341994</v>
      </c>
      <c r="F55" s="4">
        <f t="shared" si="3"/>
        <v>24701.948866091436</v>
      </c>
      <c r="G55" s="2">
        <f t="shared" si="4"/>
        <v>569.32182327658006</v>
      </c>
      <c r="H55" s="4">
        <f t="shared" si="5"/>
        <v>28298.051133908564</v>
      </c>
      <c r="I55" s="3">
        <f>IF(ROUND(E55,2)&gt;0,I54-G55-Tabelle1[[#This Row],[Sondertilgung]],0)</f>
        <v>171701.94886609141</v>
      </c>
    </row>
    <row r="56" spans="4:9" x14ac:dyDescent="0.2">
      <c r="D56">
        <v>54</v>
      </c>
      <c r="E56" s="6">
        <f t="shared" si="2"/>
        <v>429.25487216522851</v>
      </c>
      <c r="F56" s="4">
        <f t="shared" si="3"/>
        <v>25131.203738256663</v>
      </c>
      <c r="G56" s="2">
        <f t="shared" si="4"/>
        <v>570.74512783477144</v>
      </c>
      <c r="H56" s="4">
        <f t="shared" si="5"/>
        <v>28868.796261743337</v>
      </c>
      <c r="I56" s="3">
        <f>IF(ROUND(E56,2)&gt;0,I55-G56-Tabelle1[[#This Row],[Sondertilgung]],0)</f>
        <v>171131.20373825665</v>
      </c>
    </row>
    <row r="57" spans="4:9" x14ac:dyDescent="0.2">
      <c r="D57">
        <v>55</v>
      </c>
      <c r="E57" s="6">
        <f t="shared" si="2"/>
        <v>427.82800934564165</v>
      </c>
      <c r="F57" s="4">
        <f t="shared" si="3"/>
        <v>25559.031747602305</v>
      </c>
      <c r="G57" s="2">
        <f t="shared" si="4"/>
        <v>572.1719906543583</v>
      </c>
      <c r="H57" s="4">
        <f t="shared" si="5"/>
        <v>29440.968252397695</v>
      </c>
      <c r="I57" s="3">
        <f>IF(ROUND(E57,2)&gt;0,I56-G57-Tabelle1[[#This Row],[Sondertilgung]],0)</f>
        <v>170559.0317476023</v>
      </c>
    </row>
    <row r="58" spans="4:9" x14ac:dyDescent="0.2">
      <c r="D58">
        <v>56</v>
      </c>
      <c r="E58" s="6">
        <f t="shared" si="2"/>
        <v>426.39757936900577</v>
      </c>
      <c r="F58" s="4">
        <f t="shared" si="3"/>
        <v>25985.429326971309</v>
      </c>
      <c r="G58" s="2">
        <f t="shared" si="4"/>
        <v>573.60242063099417</v>
      </c>
      <c r="H58" s="4">
        <f t="shared" si="5"/>
        <v>30014.570673028691</v>
      </c>
      <c r="I58" s="3">
        <f>IF(ROUND(E58,2)&gt;0,I57-G58-Tabelle1[[#This Row],[Sondertilgung]],0)</f>
        <v>169985.42932697132</v>
      </c>
    </row>
    <row r="59" spans="4:9" x14ac:dyDescent="0.2">
      <c r="D59">
        <v>57</v>
      </c>
      <c r="E59" s="6">
        <f t="shared" si="2"/>
        <v>424.96357331742826</v>
      </c>
      <c r="F59" s="4">
        <f t="shared" si="3"/>
        <v>26410.392900288738</v>
      </c>
      <c r="G59" s="2">
        <f t="shared" si="4"/>
        <v>575.0364266825718</v>
      </c>
      <c r="H59" s="4">
        <f t="shared" si="5"/>
        <v>30589.607099711262</v>
      </c>
      <c r="I59" s="3">
        <f>IF(ROUND(E59,2)&gt;0,I58-G59-Tabelle1[[#This Row],[Sondertilgung]],0)</f>
        <v>169410.39290028875</v>
      </c>
    </row>
    <row r="60" spans="4:9" x14ac:dyDescent="0.2">
      <c r="D60">
        <v>58</v>
      </c>
      <c r="E60" s="6">
        <f t="shared" si="2"/>
        <v>423.52598225072188</v>
      </c>
      <c r="F60" s="4">
        <f t="shared" si="3"/>
        <v>26833.918882539459</v>
      </c>
      <c r="G60" s="2">
        <f t="shared" si="4"/>
        <v>576.47401774927812</v>
      </c>
      <c r="H60" s="4">
        <f t="shared" si="5"/>
        <v>31166.081117460541</v>
      </c>
      <c r="I60" s="3">
        <f>IF(ROUND(E60,2)&gt;0,I59-G60-Tabelle1[[#This Row],[Sondertilgung]],0)</f>
        <v>168833.91888253947</v>
      </c>
    </row>
    <row r="61" spans="4:9" x14ac:dyDescent="0.2">
      <c r="D61">
        <v>59</v>
      </c>
      <c r="E61" s="6">
        <f t="shared" si="2"/>
        <v>422.08479720634864</v>
      </c>
      <c r="F61" s="4">
        <f t="shared" si="3"/>
        <v>27256.003679745809</v>
      </c>
      <c r="G61" s="2">
        <f t="shared" si="4"/>
        <v>577.91520279365136</v>
      </c>
      <c r="H61" s="4">
        <f t="shared" si="5"/>
        <v>31743.996320254191</v>
      </c>
      <c r="I61" s="3">
        <f>IF(ROUND(E61,2)&gt;0,I60-G61-Tabelle1[[#This Row],[Sondertilgung]],0)</f>
        <v>168256.0036797458</v>
      </c>
    </row>
    <row r="62" spans="4:9" x14ac:dyDescent="0.2">
      <c r="D62">
        <v>60</v>
      </c>
      <c r="E62" s="6">
        <f t="shared" si="2"/>
        <v>420.64000919936444</v>
      </c>
      <c r="F62" s="4">
        <f t="shared" si="3"/>
        <v>27676.643688945172</v>
      </c>
      <c r="G62" s="2">
        <f t="shared" si="4"/>
        <v>579.35999080063561</v>
      </c>
      <c r="H62" s="4">
        <f t="shared" si="5"/>
        <v>32323.356311054828</v>
      </c>
      <c r="I62" s="3">
        <f>IF(ROUND(E62,2)&gt;0,I61-G62-Tabelle1[[#This Row],[Sondertilgung]],0)</f>
        <v>167676.64368894516</v>
      </c>
    </row>
    <row r="63" spans="4:9" x14ac:dyDescent="0.2">
      <c r="D63">
        <v>61</v>
      </c>
      <c r="E63" s="6">
        <f t="shared" si="2"/>
        <v>419.19160922236284</v>
      </c>
      <c r="F63" s="4">
        <f t="shared" si="3"/>
        <v>28095.835298167534</v>
      </c>
      <c r="G63" s="2">
        <f t="shared" si="4"/>
        <v>580.80839077763721</v>
      </c>
      <c r="H63" s="4">
        <f t="shared" si="5"/>
        <v>32904.164701832466</v>
      </c>
      <c r="I63" s="3">
        <f>IF(ROUND(E63,2)&gt;0,I62-G63-Tabelle1[[#This Row],[Sondertilgung]],0)</f>
        <v>167095.83529816751</v>
      </c>
    </row>
    <row r="64" spans="4:9" x14ac:dyDescent="0.2">
      <c r="D64">
        <v>62</v>
      </c>
      <c r="E64" s="6">
        <f t="shared" si="2"/>
        <v>417.73958824541882</v>
      </c>
      <c r="F64" s="4">
        <f t="shared" si="3"/>
        <v>28513.574886412953</v>
      </c>
      <c r="G64" s="2">
        <f t="shared" si="4"/>
        <v>582.26041175458113</v>
      </c>
      <c r="H64" s="4">
        <f t="shared" si="5"/>
        <v>33486.425113587044</v>
      </c>
      <c r="I64" s="3">
        <f>IF(ROUND(E64,2)&gt;0,I63-G64-Tabelle1[[#This Row],[Sondertilgung]],0)</f>
        <v>166513.57488641294</v>
      </c>
    </row>
    <row r="65" spans="4:9" x14ac:dyDescent="0.2">
      <c r="D65">
        <v>63</v>
      </c>
      <c r="E65" s="6">
        <f t="shared" si="2"/>
        <v>416.28393721603237</v>
      </c>
      <c r="F65" s="4">
        <f t="shared" si="3"/>
        <v>28929.858823628983</v>
      </c>
      <c r="G65" s="2">
        <f t="shared" si="4"/>
        <v>583.71606278396757</v>
      </c>
      <c r="H65" s="4">
        <f t="shared" si="5"/>
        <v>34070.141176371013</v>
      </c>
      <c r="I65" s="3">
        <f>IF(ROUND(E65,2)&gt;0,I64-G65-Tabelle1[[#This Row],[Sondertilgung]],0)</f>
        <v>165929.85882362898</v>
      </c>
    </row>
    <row r="66" spans="4:9" x14ac:dyDescent="0.2">
      <c r="D66">
        <v>64</v>
      </c>
      <c r="E66" s="6">
        <f t="shared" si="2"/>
        <v>414.82464705907245</v>
      </c>
      <c r="F66" s="4">
        <f t="shared" si="3"/>
        <v>29344.683470688055</v>
      </c>
      <c r="G66" s="2">
        <f t="shared" si="4"/>
        <v>585.1753529409275</v>
      </c>
      <c r="H66" s="4">
        <f t="shared" si="5"/>
        <v>34655.316529311938</v>
      </c>
      <c r="I66" s="3">
        <f>IF(ROUND(E66,2)&gt;0,I65-G66-Tabelle1[[#This Row],[Sondertilgung]],0)</f>
        <v>165344.68347068806</v>
      </c>
    </row>
    <row r="67" spans="4:9" x14ac:dyDescent="0.2">
      <c r="D67">
        <v>65</v>
      </c>
      <c r="E67" s="6">
        <f t="shared" si="2"/>
        <v>413.36170867672013</v>
      </c>
      <c r="F67" s="4">
        <f t="shared" si="3"/>
        <v>29758.045179364774</v>
      </c>
      <c r="G67" s="2">
        <f t="shared" si="4"/>
        <v>586.63829132327987</v>
      </c>
      <c r="H67" s="4">
        <f t="shared" si="5"/>
        <v>35241.954820635219</v>
      </c>
      <c r="I67" s="3">
        <f>IF(ROUND(E67,2)&gt;0,I66-G67-Tabelle1[[#This Row],[Sondertilgung]],0)</f>
        <v>164758.0451793648</v>
      </c>
    </row>
    <row r="68" spans="4:9" x14ac:dyDescent="0.2">
      <c r="D68">
        <v>66</v>
      </c>
      <c r="E68" s="6">
        <f t="shared" ref="E68:E131" si="6">IF(I67*Zinssatz/12&lt;0,0,I67*Zinssatz/12)</f>
        <v>411.89511294841196</v>
      </c>
      <c r="F68" s="4">
        <f t="shared" ref="F68:F131" si="7">IF(ROUND(E68,2)=0,0,+F67+E68)</f>
        <v>30169.940292313186</v>
      </c>
      <c r="G68" s="2">
        <f t="shared" ref="G68:G131" si="8">IF(ROUND(E68,2)&gt;0,IF(Annuität&gt;(E68+I67),I67,Annuität-E68),0)</f>
        <v>588.10488705158809</v>
      </c>
      <c r="H68" s="4">
        <f t="shared" ref="H68:H131" si="9">IF(ROUND(E68,2)&gt;0,+H67+G68+J68,0)</f>
        <v>35830.059707686807</v>
      </c>
      <c r="I68" s="3">
        <f>IF(ROUND(E68,2)&gt;0,I67-G68-Tabelle1[[#This Row],[Sondertilgung]],0)</f>
        <v>164169.9402923132</v>
      </c>
    </row>
    <row r="69" spans="4:9" x14ac:dyDescent="0.2">
      <c r="D69">
        <v>67</v>
      </c>
      <c r="E69" s="6">
        <f t="shared" si="6"/>
        <v>410.42485073078296</v>
      </c>
      <c r="F69" s="4">
        <f t="shared" si="7"/>
        <v>30580.365143043968</v>
      </c>
      <c r="G69" s="2">
        <f t="shared" si="8"/>
        <v>589.57514926921704</v>
      </c>
      <c r="H69" s="4">
        <f t="shared" si="9"/>
        <v>36419.634856956021</v>
      </c>
      <c r="I69" s="3">
        <f>IF(ROUND(E69,2)&gt;0,I68-G69-Tabelle1[[#This Row],[Sondertilgung]],0)</f>
        <v>163580.36514304398</v>
      </c>
    </row>
    <row r="70" spans="4:9" x14ac:dyDescent="0.2">
      <c r="D70">
        <v>68</v>
      </c>
      <c r="E70" s="6">
        <f t="shared" si="6"/>
        <v>408.95091285760992</v>
      </c>
      <c r="F70" s="4">
        <f t="shared" si="7"/>
        <v>30989.316055901578</v>
      </c>
      <c r="G70" s="2">
        <f t="shared" si="8"/>
        <v>591.04908714239014</v>
      </c>
      <c r="H70" s="4">
        <f t="shared" si="9"/>
        <v>37010.683944098411</v>
      </c>
      <c r="I70" s="3">
        <f>IF(ROUND(E70,2)&gt;0,I69-G70-Tabelle1[[#This Row],[Sondertilgung]],0)</f>
        <v>162989.31605590158</v>
      </c>
    </row>
    <row r="71" spans="4:9" x14ac:dyDescent="0.2">
      <c r="D71">
        <v>69</v>
      </c>
      <c r="E71" s="6">
        <f t="shared" si="6"/>
        <v>407.47329013975394</v>
      </c>
      <c r="F71" s="4">
        <f t="shared" si="7"/>
        <v>31396.789346041332</v>
      </c>
      <c r="G71" s="2">
        <f t="shared" si="8"/>
        <v>592.526709860246</v>
      </c>
      <c r="H71" s="4">
        <f t="shared" si="9"/>
        <v>37603.21065395866</v>
      </c>
      <c r="I71" s="3">
        <f>IF(ROUND(E71,2)&gt;0,I70-G71-Tabelle1[[#This Row],[Sondertilgung]],0)</f>
        <v>162396.78934604133</v>
      </c>
    </row>
    <row r="72" spans="4:9" x14ac:dyDescent="0.2">
      <c r="D72">
        <v>70</v>
      </c>
      <c r="E72" s="6">
        <f t="shared" si="6"/>
        <v>405.99197336510332</v>
      </c>
      <c r="F72" s="4">
        <f t="shared" si="7"/>
        <v>31802.781319406437</v>
      </c>
      <c r="G72" s="2">
        <f t="shared" si="8"/>
        <v>594.00802663489662</v>
      </c>
      <c r="H72" s="4">
        <f t="shared" si="9"/>
        <v>38197.218680593556</v>
      </c>
      <c r="I72" s="3">
        <f>IF(ROUND(E72,2)&gt;0,I71-G72-Tabelle1[[#This Row],[Sondertilgung]],0)</f>
        <v>161802.78131940644</v>
      </c>
    </row>
    <row r="73" spans="4:9" x14ac:dyDescent="0.2">
      <c r="D73">
        <v>71</v>
      </c>
      <c r="E73" s="6">
        <f t="shared" si="6"/>
        <v>404.50695329851607</v>
      </c>
      <c r="F73" s="4">
        <f t="shared" si="7"/>
        <v>32207.288272704951</v>
      </c>
      <c r="G73" s="2">
        <f t="shared" si="8"/>
        <v>595.49304670148399</v>
      </c>
      <c r="H73" s="4">
        <f t="shared" si="9"/>
        <v>38792.711727295042</v>
      </c>
      <c r="I73" s="3">
        <f>IF(ROUND(E73,2)&gt;0,I72-G73-Tabelle1[[#This Row],[Sondertilgung]],0)</f>
        <v>161207.28827270496</v>
      </c>
    </row>
    <row r="74" spans="4:9" x14ac:dyDescent="0.2">
      <c r="D74">
        <v>72</v>
      </c>
      <c r="E74" s="6">
        <f t="shared" si="6"/>
        <v>403.01822068176239</v>
      </c>
      <c r="F74" s="4">
        <f t="shared" si="7"/>
        <v>32610.306493386714</v>
      </c>
      <c r="G74" s="2">
        <f t="shared" si="8"/>
        <v>596.98177931823761</v>
      </c>
      <c r="H74" s="4">
        <f t="shared" si="9"/>
        <v>39389.693506613279</v>
      </c>
      <c r="I74" s="3">
        <f>IF(ROUND(E74,2)&gt;0,I73-G74-Tabelle1[[#This Row],[Sondertilgung]],0)</f>
        <v>160610.30649338671</v>
      </c>
    </row>
    <row r="75" spans="4:9" x14ac:dyDescent="0.2">
      <c r="D75">
        <v>73</v>
      </c>
      <c r="E75" s="6">
        <f t="shared" si="6"/>
        <v>401.52576623346675</v>
      </c>
      <c r="F75" s="4">
        <f t="shared" si="7"/>
        <v>33011.832259620183</v>
      </c>
      <c r="G75" s="2">
        <f t="shared" si="8"/>
        <v>598.47423376653319</v>
      </c>
      <c r="H75" s="4">
        <f t="shared" si="9"/>
        <v>39988.167740379809</v>
      </c>
      <c r="I75" s="3">
        <f>IF(ROUND(E75,2)&gt;0,I74-G75-Tabelle1[[#This Row],[Sondertilgung]],0)</f>
        <v>160011.83225962019</v>
      </c>
    </row>
    <row r="76" spans="4:9" x14ac:dyDescent="0.2">
      <c r="D76">
        <v>74</v>
      </c>
      <c r="E76" s="6">
        <f t="shared" si="6"/>
        <v>400.0295806490505</v>
      </c>
      <c r="F76" s="4">
        <f t="shared" si="7"/>
        <v>33411.861840269237</v>
      </c>
      <c r="G76" s="2">
        <f t="shared" si="8"/>
        <v>599.97041935094944</v>
      </c>
      <c r="H76" s="4">
        <f t="shared" si="9"/>
        <v>40588.138159730755</v>
      </c>
      <c r="I76" s="3">
        <f>IF(ROUND(E76,2)&gt;0,I75-G76-Tabelle1[[#This Row],[Sondertilgung]],0)</f>
        <v>159411.86184026924</v>
      </c>
    </row>
    <row r="77" spans="4:9" x14ac:dyDescent="0.2">
      <c r="D77">
        <v>75</v>
      </c>
      <c r="E77" s="6">
        <f t="shared" si="6"/>
        <v>398.52965460067304</v>
      </c>
      <c r="F77" s="4">
        <f t="shared" si="7"/>
        <v>33810.391494869909</v>
      </c>
      <c r="G77" s="2">
        <f t="shared" si="8"/>
        <v>601.47034539932702</v>
      </c>
      <c r="H77" s="4">
        <f t="shared" si="9"/>
        <v>41189.608505130083</v>
      </c>
      <c r="I77" s="3">
        <f>IF(ROUND(E77,2)&gt;0,I76-G77-Tabelle1[[#This Row],[Sondertilgung]],0)</f>
        <v>158810.39149486992</v>
      </c>
    </row>
    <row r="78" spans="4:9" x14ac:dyDescent="0.2">
      <c r="D78">
        <v>76</v>
      </c>
      <c r="E78" s="6">
        <f t="shared" si="6"/>
        <v>397.02597873717474</v>
      </c>
      <c r="F78" s="4">
        <f t="shared" si="7"/>
        <v>34207.417473607085</v>
      </c>
      <c r="G78" s="2">
        <f t="shared" si="8"/>
        <v>602.97402126282532</v>
      </c>
      <c r="H78" s="4">
        <f t="shared" si="9"/>
        <v>41792.582526392907</v>
      </c>
      <c r="I78" s="3">
        <f>IF(ROUND(E78,2)&gt;0,I77-G78-Tabelle1[[#This Row],[Sondertilgung]],0)</f>
        <v>158207.41747360709</v>
      </c>
    </row>
    <row r="79" spans="4:9" x14ac:dyDescent="0.2">
      <c r="D79">
        <v>77</v>
      </c>
      <c r="E79" s="6">
        <f t="shared" si="6"/>
        <v>395.51854368401769</v>
      </c>
      <c r="F79" s="4">
        <f t="shared" si="7"/>
        <v>34602.936017291104</v>
      </c>
      <c r="G79" s="2">
        <f t="shared" si="8"/>
        <v>604.48145631598231</v>
      </c>
      <c r="H79" s="4">
        <f t="shared" si="9"/>
        <v>42397.063982708889</v>
      </c>
      <c r="I79" s="3">
        <f>IF(ROUND(E79,2)&gt;0,I78-G79-Tabelle1[[#This Row],[Sondertilgung]],0)</f>
        <v>157602.9360172911</v>
      </c>
    </row>
    <row r="80" spans="4:9" x14ac:dyDescent="0.2">
      <c r="D80">
        <v>78</v>
      </c>
      <c r="E80" s="6">
        <f t="shared" si="6"/>
        <v>394.00734004322771</v>
      </c>
      <c r="F80" s="4">
        <f t="shared" si="7"/>
        <v>34996.943357334334</v>
      </c>
      <c r="G80" s="2">
        <f t="shared" si="8"/>
        <v>605.99265995677229</v>
      </c>
      <c r="H80" s="4">
        <f t="shared" si="9"/>
        <v>43003.056642665659</v>
      </c>
      <c r="I80" s="3">
        <f>IF(ROUND(E80,2)&gt;0,I79-G80-Tabelle1[[#This Row],[Sondertilgung]],0)</f>
        <v>156996.94335733433</v>
      </c>
    </row>
    <row r="81" spans="4:9" x14ac:dyDescent="0.2">
      <c r="D81">
        <v>79</v>
      </c>
      <c r="E81" s="6">
        <f t="shared" si="6"/>
        <v>392.49235839333579</v>
      </c>
      <c r="F81" s="4">
        <f t="shared" si="7"/>
        <v>35389.435715727668</v>
      </c>
      <c r="G81" s="2">
        <f t="shared" si="8"/>
        <v>607.50764160666427</v>
      </c>
      <c r="H81" s="4">
        <f t="shared" si="9"/>
        <v>43610.564284272325</v>
      </c>
      <c r="I81" s="3">
        <f>IF(ROUND(E81,2)&gt;0,I80-G81-Tabelle1[[#This Row],[Sondertilgung]],0)</f>
        <v>156389.43571572765</v>
      </c>
    </row>
    <row r="82" spans="4:9" x14ac:dyDescent="0.2">
      <c r="D82">
        <v>80</v>
      </c>
      <c r="E82" s="6">
        <f t="shared" si="6"/>
        <v>390.97358928931914</v>
      </c>
      <c r="F82" s="4">
        <f t="shared" si="7"/>
        <v>35780.40930501699</v>
      </c>
      <c r="G82" s="2">
        <f t="shared" si="8"/>
        <v>609.02641071068092</v>
      </c>
      <c r="H82" s="4">
        <f t="shared" si="9"/>
        <v>44219.590694983002</v>
      </c>
      <c r="I82" s="3">
        <f>IF(ROUND(E82,2)&gt;0,I81-G82-Tabelle1[[#This Row],[Sondertilgung]],0)</f>
        <v>155780.40930501698</v>
      </c>
    </row>
    <row r="83" spans="4:9" x14ac:dyDescent="0.2">
      <c r="D83">
        <v>81</v>
      </c>
      <c r="E83" s="6">
        <f t="shared" si="6"/>
        <v>389.45102326254238</v>
      </c>
      <c r="F83" s="4">
        <f t="shared" si="7"/>
        <v>36169.86032827953</v>
      </c>
      <c r="G83" s="2">
        <f t="shared" si="8"/>
        <v>610.54897673745768</v>
      </c>
      <c r="H83" s="4">
        <f t="shared" si="9"/>
        <v>44830.139671720463</v>
      </c>
      <c r="I83" s="3">
        <f>IF(ROUND(E83,2)&gt;0,I82-G83-Tabelle1[[#This Row],[Sondertilgung]],0)</f>
        <v>155169.86032827952</v>
      </c>
    </row>
    <row r="84" spans="4:9" x14ac:dyDescent="0.2">
      <c r="D84">
        <v>82</v>
      </c>
      <c r="E84" s="6">
        <f t="shared" si="6"/>
        <v>387.92465082069879</v>
      </c>
      <c r="F84" s="4">
        <f t="shared" si="7"/>
        <v>36557.78497910023</v>
      </c>
      <c r="G84" s="2">
        <f t="shared" si="8"/>
        <v>612.07534917930116</v>
      </c>
      <c r="H84" s="4">
        <f t="shared" si="9"/>
        <v>45442.215020899763</v>
      </c>
      <c r="I84" s="3">
        <f>IF(ROUND(E84,2)&gt;0,I83-G84-Tabelle1[[#This Row],[Sondertilgung]],0)</f>
        <v>154557.78497910022</v>
      </c>
    </row>
    <row r="85" spans="4:9" x14ac:dyDescent="0.2">
      <c r="D85">
        <v>83</v>
      </c>
      <c r="E85" s="6">
        <f t="shared" si="6"/>
        <v>386.39446244775053</v>
      </c>
      <c r="F85" s="4">
        <f t="shared" si="7"/>
        <v>36944.179441547982</v>
      </c>
      <c r="G85" s="2">
        <f t="shared" si="8"/>
        <v>613.60553755224942</v>
      </c>
      <c r="H85" s="4">
        <f t="shared" si="9"/>
        <v>46055.820558452011</v>
      </c>
      <c r="I85" s="3">
        <f>IF(ROUND(E85,2)&gt;0,I84-G85-Tabelle1[[#This Row],[Sondertilgung]],0)</f>
        <v>153944.17944154798</v>
      </c>
    </row>
    <row r="86" spans="4:9" x14ac:dyDescent="0.2">
      <c r="D86">
        <v>84</v>
      </c>
      <c r="E86" s="6">
        <f t="shared" si="6"/>
        <v>384.86044860386988</v>
      </c>
      <c r="F86" s="4">
        <f t="shared" si="7"/>
        <v>37329.039890151849</v>
      </c>
      <c r="G86" s="2">
        <f t="shared" si="8"/>
        <v>615.13955139613017</v>
      </c>
      <c r="H86" s="4">
        <f t="shared" si="9"/>
        <v>46670.960109848143</v>
      </c>
      <c r="I86" s="3">
        <f>IF(ROUND(E86,2)&gt;0,I85-G86-Tabelle1[[#This Row],[Sondertilgung]],0)</f>
        <v>153329.03989015185</v>
      </c>
    </row>
    <row r="87" spans="4:9" x14ac:dyDescent="0.2">
      <c r="D87">
        <v>85</v>
      </c>
      <c r="E87" s="6">
        <f t="shared" si="6"/>
        <v>383.32259972537963</v>
      </c>
      <c r="F87" s="4">
        <f t="shared" si="7"/>
        <v>37712.362489877232</v>
      </c>
      <c r="G87" s="2">
        <f t="shared" si="8"/>
        <v>616.67740027462037</v>
      </c>
      <c r="H87" s="4">
        <f t="shared" si="9"/>
        <v>47287.63751012276</v>
      </c>
      <c r="I87" s="3">
        <f>IF(ROUND(E87,2)&gt;0,I86-G87-Tabelle1[[#This Row],[Sondertilgung]],0)</f>
        <v>152712.36248987724</v>
      </c>
    </row>
    <row r="88" spans="4:9" x14ac:dyDescent="0.2">
      <c r="D88">
        <v>86</v>
      </c>
      <c r="E88" s="6">
        <f t="shared" si="6"/>
        <v>381.78090622469307</v>
      </c>
      <c r="F88" s="4">
        <f t="shared" si="7"/>
        <v>38094.143396101928</v>
      </c>
      <c r="G88" s="2">
        <f t="shared" si="8"/>
        <v>618.21909377530687</v>
      </c>
      <c r="H88" s="4">
        <f t="shared" si="9"/>
        <v>47905.856603898064</v>
      </c>
      <c r="I88" s="3">
        <f>IF(ROUND(E88,2)&gt;0,I87-G88-Tabelle1[[#This Row],[Sondertilgung]],0)</f>
        <v>152094.14339610192</v>
      </c>
    </row>
    <row r="89" spans="4:9" x14ac:dyDescent="0.2">
      <c r="D89">
        <v>87</v>
      </c>
      <c r="E89" s="6">
        <f t="shared" si="6"/>
        <v>380.23535849025478</v>
      </c>
      <c r="F89" s="4">
        <f t="shared" si="7"/>
        <v>38474.37875459218</v>
      </c>
      <c r="G89" s="2">
        <f t="shared" si="8"/>
        <v>619.76464150974516</v>
      </c>
      <c r="H89" s="4">
        <f t="shared" si="9"/>
        <v>48525.621245407812</v>
      </c>
      <c r="I89" s="3">
        <f>IF(ROUND(E89,2)&gt;0,I88-G89-Tabelle1[[#This Row],[Sondertilgung]],0)</f>
        <v>151474.37875459218</v>
      </c>
    </row>
    <row r="90" spans="4:9" x14ac:dyDescent="0.2">
      <c r="D90">
        <v>88</v>
      </c>
      <c r="E90" s="6">
        <f t="shared" si="6"/>
        <v>378.68594688648045</v>
      </c>
      <c r="F90" s="4">
        <f t="shared" si="7"/>
        <v>38853.064701478659</v>
      </c>
      <c r="G90" s="2">
        <f t="shared" si="8"/>
        <v>621.31405311351955</v>
      </c>
      <c r="H90" s="4">
        <f t="shared" si="9"/>
        <v>49146.935298521334</v>
      </c>
      <c r="I90" s="3">
        <f>IF(ROUND(E90,2)&gt;0,I89-G90-Tabelle1[[#This Row],[Sondertilgung]],0)</f>
        <v>150853.06470147867</v>
      </c>
    </row>
    <row r="91" spans="4:9" x14ac:dyDescent="0.2">
      <c r="D91">
        <v>89</v>
      </c>
      <c r="E91" s="6">
        <f t="shared" si="6"/>
        <v>377.1326617536966</v>
      </c>
      <c r="F91" s="4">
        <f t="shared" si="7"/>
        <v>39230.197363232357</v>
      </c>
      <c r="G91" s="2">
        <f t="shared" si="8"/>
        <v>622.86733824630346</v>
      </c>
      <c r="H91" s="4">
        <f t="shared" si="9"/>
        <v>49769.802636767636</v>
      </c>
      <c r="I91" s="3">
        <f>IF(ROUND(E91,2)&gt;0,I90-G91-Tabelle1[[#This Row],[Sondertilgung]],0)</f>
        <v>150230.19736323235</v>
      </c>
    </row>
    <row r="92" spans="4:9" x14ac:dyDescent="0.2">
      <c r="D92">
        <v>90</v>
      </c>
      <c r="E92" s="6">
        <f t="shared" si="6"/>
        <v>375.57549340808083</v>
      </c>
      <c r="F92" s="4">
        <f t="shared" si="7"/>
        <v>39605.77285664044</v>
      </c>
      <c r="G92" s="2">
        <f t="shared" si="8"/>
        <v>624.42450659191923</v>
      </c>
      <c r="H92" s="4">
        <f t="shared" si="9"/>
        <v>50394.227143359552</v>
      </c>
      <c r="I92" s="3">
        <f>IF(ROUND(E92,2)&gt;0,I91-G92-Tabelle1[[#This Row],[Sondertilgung]],0)</f>
        <v>149605.77285664043</v>
      </c>
    </row>
    <row r="93" spans="4:9" x14ac:dyDescent="0.2">
      <c r="D93">
        <v>91</v>
      </c>
      <c r="E93" s="6">
        <f t="shared" si="6"/>
        <v>374.01443214160105</v>
      </c>
      <c r="F93" s="4">
        <f t="shared" si="7"/>
        <v>39979.787288782041</v>
      </c>
      <c r="G93" s="2">
        <f t="shared" si="8"/>
        <v>625.98556785839901</v>
      </c>
      <c r="H93" s="4">
        <f t="shared" si="9"/>
        <v>51020.212711217951</v>
      </c>
      <c r="I93" s="3">
        <f>IF(ROUND(E93,2)&gt;0,I92-G93-Tabelle1[[#This Row],[Sondertilgung]],0)</f>
        <v>148979.78728878201</v>
      </c>
    </row>
    <row r="94" spans="4:9" x14ac:dyDescent="0.2">
      <c r="D94">
        <v>92</v>
      </c>
      <c r="E94" s="6">
        <f t="shared" si="6"/>
        <v>372.44946822195499</v>
      </c>
      <c r="F94" s="4">
        <f t="shared" si="7"/>
        <v>40352.236757003993</v>
      </c>
      <c r="G94" s="2">
        <f t="shared" si="8"/>
        <v>627.55053177804507</v>
      </c>
      <c r="H94" s="4">
        <f t="shared" si="9"/>
        <v>51647.763242995999</v>
      </c>
      <c r="I94" s="3">
        <f>IF(ROUND(E94,2)&gt;0,I93-G94-Tabelle1[[#This Row],[Sondertilgung]],0)</f>
        <v>148352.23675700396</v>
      </c>
    </row>
    <row r="95" spans="4:9" x14ac:dyDescent="0.2">
      <c r="D95">
        <v>93</v>
      </c>
      <c r="E95" s="6">
        <f t="shared" si="6"/>
        <v>370.88059189250993</v>
      </c>
      <c r="F95" s="4">
        <f t="shared" si="7"/>
        <v>40723.1173488965</v>
      </c>
      <c r="G95" s="2">
        <f t="shared" si="8"/>
        <v>629.11940810749002</v>
      </c>
      <c r="H95" s="4">
        <f t="shared" si="9"/>
        <v>52276.882651103486</v>
      </c>
      <c r="I95" s="3">
        <f>IF(ROUND(E95,2)&gt;0,I94-G95-Tabelle1[[#This Row],[Sondertilgung]],0)</f>
        <v>147723.11734889649</v>
      </c>
    </row>
    <row r="96" spans="4:9" x14ac:dyDescent="0.2">
      <c r="D96">
        <v>94</v>
      </c>
      <c r="E96" s="6">
        <f t="shared" si="6"/>
        <v>369.30779337224118</v>
      </c>
      <c r="F96" s="4">
        <f t="shared" si="7"/>
        <v>41092.425142268738</v>
      </c>
      <c r="G96" s="2">
        <f t="shared" si="8"/>
        <v>630.69220662775888</v>
      </c>
      <c r="H96" s="4">
        <f t="shared" si="9"/>
        <v>52907.574857731248</v>
      </c>
      <c r="I96" s="3">
        <f>IF(ROUND(E96,2)&gt;0,I95-G96-Tabelle1[[#This Row],[Sondertilgung]],0)</f>
        <v>147092.42514226874</v>
      </c>
    </row>
    <row r="97" spans="4:9" x14ac:dyDescent="0.2">
      <c r="D97">
        <v>95</v>
      </c>
      <c r="E97" s="6">
        <f t="shared" si="6"/>
        <v>367.73106285567184</v>
      </c>
      <c r="F97" s="4">
        <f t="shared" si="7"/>
        <v>41460.156205124411</v>
      </c>
      <c r="G97" s="2">
        <f t="shared" si="8"/>
        <v>632.26893714432822</v>
      </c>
      <c r="H97" s="4">
        <f t="shared" si="9"/>
        <v>53539.843794875575</v>
      </c>
      <c r="I97" s="3">
        <f>IF(ROUND(E97,2)&gt;0,I96-G97-Tabelle1[[#This Row],[Sondertilgung]],0)</f>
        <v>146460.1562051244</v>
      </c>
    </row>
    <row r="98" spans="4:9" x14ac:dyDescent="0.2">
      <c r="D98">
        <v>96</v>
      </c>
      <c r="E98" s="6">
        <f t="shared" si="6"/>
        <v>366.15039051281093</v>
      </c>
      <c r="F98" s="4">
        <f t="shared" si="7"/>
        <v>41826.306595637223</v>
      </c>
      <c r="G98" s="2">
        <f t="shared" si="8"/>
        <v>633.84960948718913</v>
      </c>
      <c r="H98" s="4">
        <f t="shared" si="9"/>
        <v>54173.693404362763</v>
      </c>
      <c r="I98" s="3">
        <f>IF(ROUND(E98,2)&gt;0,I97-G98-Tabelle1[[#This Row],[Sondertilgung]],0)</f>
        <v>145826.3065956372</v>
      </c>
    </row>
    <row r="99" spans="4:9" x14ac:dyDescent="0.2">
      <c r="D99">
        <v>97</v>
      </c>
      <c r="E99" s="6">
        <f t="shared" si="6"/>
        <v>364.56576648909299</v>
      </c>
      <c r="F99" s="4">
        <f t="shared" si="7"/>
        <v>42190.872362126313</v>
      </c>
      <c r="G99" s="2">
        <f t="shared" si="8"/>
        <v>635.43423351090701</v>
      </c>
      <c r="H99" s="4">
        <f t="shared" si="9"/>
        <v>54809.127637873673</v>
      </c>
      <c r="I99" s="3">
        <f>IF(ROUND(E99,2)&gt;0,I98-G99-Tabelle1[[#This Row],[Sondertilgung]],0)</f>
        <v>145190.87236212631</v>
      </c>
    </row>
    <row r="100" spans="4:9" x14ac:dyDescent="0.2">
      <c r="D100">
        <v>98</v>
      </c>
      <c r="E100" s="6">
        <f t="shared" si="6"/>
        <v>362.97718090531572</v>
      </c>
      <c r="F100" s="4">
        <f t="shared" si="7"/>
        <v>42553.849543031625</v>
      </c>
      <c r="G100" s="2">
        <f t="shared" si="8"/>
        <v>637.02281909468434</v>
      </c>
      <c r="H100" s="4">
        <f t="shared" si="9"/>
        <v>55446.15045696836</v>
      </c>
      <c r="I100" s="3">
        <f>IF(ROUND(E100,2)&gt;0,I99-G100-Tabelle1[[#This Row],[Sondertilgung]],0)</f>
        <v>144553.84954303163</v>
      </c>
    </row>
    <row r="101" spans="4:9" x14ac:dyDescent="0.2">
      <c r="D101">
        <v>99</v>
      </c>
      <c r="E101" s="6">
        <f t="shared" si="6"/>
        <v>361.38462385757907</v>
      </c>
      <c r="F101" s="4">
        <f t="shared" si="7"/>
        <v>42915.234166889204</v>
      </c>
      <c r="G101" s="2">
        <f t="shared" si="8"/>
        <v>638.61537614242093</v>
      </c>
      <c r="H101" s="4">
        <f t="shared" si="9"/>
        <v>56084.765833110781</v>
      </c>
      <c r="I101" s="3">
        <f>IF(ROUND(E101,2)&gt;0,I100-G101-Tabelle1[[#This Row],[Sondertilgung]],0)</f>
        <v>143915.23416688922</v>
      </c>
    </row>
    <row r="102" spans="4:9" x14ac:dyDescent="0.2">
      <c r="D102">
        <v>100</v>
      </c>
      <c r="E102" s="6">
        <f t="shared" si="6"/>
        <v>359.78808541722304</v>
      </c>
      <c r="F102" s="4">
        <f t="shared" si="7"/>
        <v>43275.022252306429</v>
      </c>
      <c r="G102" s="2">
        <f t="shared" si="8"/>
        <v>640.2119145827769</v>
      </c>
      <c r="H102" s="4">
        <f t="shared" si="9"/>
        <v>56724.977747693556</v>
      </c>
      <c r="I102" s="3">
        <f>IF(ROUND(E102,2)&gt;0,I101-G102-Tabelle1[[#This Row],[Sondertilgung]],0)</f>
        <v>143275.02225230643</v>
      </c>
    </row>
    <row r="103" spans="4:9" x14ac:dyDescent="0.2">
      <c r="D103">
        <v>101</v>
      </c>
      <c r="E103" s="6">
        <f t="shared" si="6"/>
        <v>358.1875556307661</v>
      </c>
      <c r="F103" s="4">
        <f t="shared" si="7"/>
        <v>43633.209807937194</v>
      </c>
      <c r="G103" s="2">
        <f t="shared" si="8"/>
        <v>641.81244436923384</v>
      </c>
      <c r="H103" s="4">
        <f t="shared" si="9"/>
        <v>57366.790192062792</v>
      </c>
      <c r="I103" s="3">
        <f>IF(ROUND(E103,2)&gt;0,I102-G103-Tabelle1[[#This Row],[Sondertilgung]],0)</f>
        <v>142633.20980793721</v>
      </c>
    </row>
    <row r="104" spans="4:9" x14ac:dyDescent="0.2">
      <c r="D104">
        <v>102</v>
      </c>
      <c r="E104" s="6">
        <f t="shared" si="6"/>
        <v>356.58302451984304</v>
      </c>
      <c r="F104" s="4">
        <f t="shared" si="7"/>
        <v>43989.792832457038</v>
      </c>
      <c r="G104" s="2">
        <f t="shared" si="8"/>
        <v>643.41697548015691</v>
      </c>
      <c r="H104" s="4">
        <f t="shared" si="9"/>
        <v>58010.207167542947</v>
      </c>
      <c r="I104" s="3">
        <f>IF(ROUND(E104,2)&gt;0,I103-G104-Tabelle1[[#This Row],[Sondertilgung]],0)</f>
        <v>141989.79283245705</v>
      </c>
    </row>
    <row r="105" spans="4:9" x14ac:dyDescent="0.2">
      <c r="D105">
        <v>103</v>
      </c>
      <c r="E105" s="6">
        <f t="shared" si="6"/>
        <v>354.97448208114264</v>
      </c>
      <c r="F105" s="4">
        <f t="shared" si="7"/>
        <v>44344.767314538178</v>
      </c>
      <c r="G105" s="2">
        <f t="shared" si="8"/>
        <v>645.0255179188573</v>
      </c>
      <c r="H105" s="4">
        <f t="shared" si="9"/>
        <v>58655.232685461808</v>
      </c>
      <c r="I105" s="3">
        <f>IF(ROUND(E105,2)&gt;0,I104-G105-Tabelle1[[#This Row],[Sondertilgung]],0)</f>
        <v>141344.76731453819</v>
      </c>
    </row>
    <row r="106" spans="4:9" x14ac:dyDescent="0.2">
      <c r="D106">
        <v>104</v>
      </c>
      <c r="E106" s="6">
        <f t="shared" si="6"/>
        <v>353.36191828634543</v>
      </c>
      <c r="F106" s="4">
        <f t="shared" si="7"/>
        <v>44698.129232824525</v>
      </c>
      <c r="G106" s="2">
        <f t="shared" si="8"/>
        <v>646.63808171365463</v>
      </c>
      <c r="H106" s="4">
        <f t="shared" si="9"/>
        <v>59301.87076717546</v>
      </c>
      <c r="I106" s="3">
        <f>IF(ROUND(E106,2)&gt;0,I105-G106-Tabelle1[[#This Row],[Sondertilgung]],0)</f>
        <v>140698.12923282452</v>
      </c>
    </row>
    <row r="107" spans="4:9" x14ac:dyDescent="0.2">
      <c r="D107">
        <v>105</v>
      </c>
      <c r="E107" s="6">
        <f t="shared" si="6"/>
        <v>351.7453230820613</v>
      </c>
      <c r="F107" s="4">
        <f t="shared" si="7"/>
        <v>45049.874555906586</v>
      </c>
      <c r="G107" s="2">
        <f t="shared" si="8"/>
        <v>648.2546769179387</v>
      </c>
      <c r="H107" s="4">
        <f t="shared" si="9"/>
        <v>59950.125444093399</v>
      </c>
      <c r="I107" s="3">
        <f>IF(ROUND(E107,2)&gt;0,I106-G107-Tabelle1[[#This Row],[Sondertilgung]],0)</f>
        <v>140049.87455590657</v>
      </c>
    </row>
    <row r="108" spans="4:9" x14ac:dyDescent="0.2">
      <c r="D108">
        <v>106</v>
      </c>
      <c r="E108" s="6">
        <f t="shared" si="6"/>
        <v>350.1246863897664</v>
      </c>
      <c r="F108" s="4">
        <f t="shared" si="7"/>
        <v>45399.999242296355</v>
      </c>
      <c r="G108" s="2">
        <f t="shared" si="8"/>
        <v>649.87531361023366</v>
      </c>
      <c r="H108" s="4">
        <f t="shared" si="9"/>
        <v>60600.00075770363</v>
      </c>
      <c r="I108" s="3">
        <f>IF(ROUND(E108,2)&gt;0,I107-G108-Tabelle1[[#This Row],[Sondertilgung]],0)</f>
        <v>139399.99924229633</v>
      </c>
    </row>
    <row r="109" spans="4:9" x14ac:dyDescent="0.2">
      <c r="D109">
        <v>107</v>
      </c>
      <c r="E109" s="6">
        <f t="shared" si="6"/>
        <v>348.49999810574081</v>
      </c>
      <c r="F109" s="4">
        <f t="shared" si="7"/>
        <v>45748.499240402096</v>
      </c>
      <c r="G109" s="2">
        <f t="shared" si="8"/>
        <v>651.50000189425919</v>
      </c>
      <c r="H109" s="4">
        <f t="shared" si="9"/>
        <v>61251.50075959789</v>
      </c>
      <c r="I109" s="3">
        <f>IF(ROUND(E109,2)&gt;0,I108-G109-Tabelle1[[#This Row],[Sondertilgung]],0)</f>
        <v>138748.49924040207</v>
      </c>
    </row>
    <row r="110" spans="4:9" x14ac:dyDescent="0.2">
      <c r="D110">
        <v>108</v>
      </c>
      <c r="E110" s="6">
        <f t="shared" si="6"/>
        <v>346.87124810100516</v>
      </c>
      <c r="F110" s="4">
        <f t="shared" si="7"/>
        <v>46095.370488503104</v>
      </c>
      <c r="G110" s="2">
        <f t="shared" si="8"/>
        <v>653.12875189899478</v>
      </c>
      <c r="H110" s="4">
        <f t="shared" si="9"/>
        <v>61904.629511496882</v>
      </c>
      <c r="I110" s="3">
        <f>IF(ROUND(E110,2)&gt;0,I109-G110-Tabelle1[[#This Row],[Sondertilgung]],0)</f>
        <v>138095.37048850307</v>
      </c>
    </row>
    <row r="111" spans="4:9" x14ac:dyDescent="0.2">
      <c r="D111">
        <v>109</v>
      </c>
      <c r="E111" s="6">
        <f t="shared" si="6"/>
        <v>345.23842622125767</v>
      </c>
      <c r="F111" s="4">
        <f t="shared" si="7"/>
        <v>46440.608914724362</v>
      </c>
      <c r="G111" s="2">
        <f t="shared" si="8"/>
        <v>654.76157377874233</v>
      </c>
      <c r="H111" s="4">
        <f t="shared" si="9"/>
        <v>62559.391085275623</v>
      </c>
      <c r="I111" s="3">
        <f>IF(ROUND(E111,2)&gt;0,I110-G111-Tabelle1[[#This Row],[Sondertilgung]],0)</f>
        <v>137440.60891472432</v>
      </c>
    </row>
    <row r="112" spans="4:9" x14ac:dyDescent="0.2">
      <c r="D112">
        <v>110</v>
      </c>
      <c r="E112" s="6">
        <f t="shared" si="6"/>
        <v>343.60152228681073</v>
      </c>
      <c r="F112" s="4">
        <f t="shared" si="7"/>
        <v>46784.21043701117</v>
      </c>
      <c r="G112" s="2">
        <f t="shared" si="8"/>
        <v>656.39847771318932</v>
      </c>
      <c r="H112" s="4">
        <f t="shared" si="9"/>
        <v>63215.789562988815</v>
      </c>
      <c r="I112" s="3">
        <f>IF(ROUND(E112,2)&gt;0,I111-G112-Tabelle1[[#This Row],[Sondertilgung]],0)</f>
        <v>136784.21043701112</v>
      </c>
    </row>
    <row r="113" spans="4:9" x14ac:dyDescent="0.2">
      <c r="D113">
        <v>111</v>
      </c>
      <c r="E113" s="6">
        <f t="shared" si="6"/>
        <v>341.9605260925278</v>
      </c>
      <c r="F113" s="4">
        <f t="shared" si="7"/>
        <v>47126.170963103701</v>
      </c>
      <c r="G113" s="2">
        <f t="shared" si="8"/>
        <v>658.03947390747226</v>
      </c>
      <c r="H113" s="4">
        <f t="shared" si="9"/>
        <v>63873.829036896284</v>
      </c>
      <c r="I113" s="3">
        <f>IF(ROUND(E113,2)&gt;0,I112-G113-Tabelle1[[#This Row],[Sondertilgung]],0)</f>
        <v>136126.17096310365</v>
      </c>
    </row>
    <row r="114" spans="4:9" x14ac:dyDescent="0.2">
      <c r="D114">
        <v>112</v>
      </c>
      <c r="E114" s="6">
        <f t="shared" si="6"/>
        <v>340.3154274077591</v>
      </c>
      <c r="F114" s="4">
        <f t="shared" si="7"/>
        <v>47466.486390511462</v>
      </c>
      <c r="G114" s="2">
        <f t="shared" si="8"/>
        <v>659.6845725922409</v>
      </c>
      <c r="H114" s="4">
        <f t="shared" si="9"/>
        <v>64533.513609488524</v>
      </c>
      <c r="I114" s="3">
        <f>IF(ROUND(E114,2)&gt;0,I113-G114-Tabelle1[[#This Row],[Sondertilgung]],0)</f>
        <v>135466.48639051142</v>
      </c>
    </row>
    <row r="115" spans="4:9" x14ac:dyDescent="0.2">
      <c r="D115">
        <v>113</v>
      </c>
      <c r="E115" s="6">
        <f t="shared" si="6"/>
        <v>338.66621597627852</v>
      </c>
      <c r="F115" s="4">
        <f t="shared" si="7"/>
        <v>47805.15260648774</v>
      </c>
      <c r="G115" s="2">
        <f t="shared" si="8"/>
        <v>661.33378402372148</v>
      </c>
      <c r="H115" s="4">
        <f t="shared" si="9"/>
        <v>65194.847393512246</v>
      </c>
      <c r="I115" s="3">
        <f>IF(ROUND(E115,2)&gt;0,I114-G115-Tabelle1[[#This Row],[Sondertilgung]],0)</f>
        <v>134805.15260648771</v>
      </c>
    </row>
    <row r="116" spans="4:9" x14ac:dyDescent="0.2">
      <c r="D116">
        <v>114</v>
      </c>
      <c r="E116" s="6">
        <f t="shared" si="6"/>
        <v>337.01288151621924</v>
      </c>
      <c r="F116" s="4">
        <f t="shared" si="7"/>
        <v>48142.165488003957</v>
      </c>
      <c r="G116" s="2">
        <f t="shared" si="8"/>
        <v>662.9871184837807</v>
      </c>
      <c r="H116" s="4">
        <f t="shared" si="9"/>
        <v>65857.834511996029</v>
      </c>
      <c r="I116" s="3">
        <f>IF(ROUND(E116,2)&gt;0,I115-G116-Tabelle1[[#This Row],[Sondertilgung]],0)</f>
        <v>134142.16548800393</v>
      </c>
    </row>
    <row r="117" spans="4:9" x14ac:dyDescent="0.2">
      <c r="D117">
        <v>115</v>
      </c>
      <c r="E117" s="6">
        <f t="shared" si="6"/>
        <v>335.35541372000984</v>
      </c>
      <c r="F117" s="4">
        <f t="shared" si="7"/>
        <v>48477.520901723969</v>
      </c>
      <c r="G117" s="2">
        <f t="shared" si="8"/>
        <v>664.64458627999011</v>
      </c>
      <c r="H117" s="4">
        <f t="shared" si="9"/>
        <v>66522.479098276017</v>
      </c>
      <c r="I117" s="3">
        <f>IF(ROUND(E117,2)&gt;0,I116-G117-Tabelle1[[#This Row],[Sondertilgung]],0)</f>
        <v>133477.52090172394</v>
      </c>
    </row>
    <row r="118" spans="4:9" x14ac:dyDescent="0.2">
      <c r="D118">
        <v>116</v>
      </c>
      <c r="E118" s="6">
        <f t="shared" si="6"/>
        <v>333.69380225430984</v>
      </c>
      <c r="F118" s="4">
        <f t="shared" si="7"/>
        <v>48811.214703978279</v>
      </c>
      <c r="G118" s="2">
        <f t="shared" si="8"/>
        <v>666.30619774569016</v>
      </c>
      <c r="H118" s="4">
        <f t="shared" si="9"/>
        <v>67188.785296021713</v>
      </c>
      <c r="I118" s="3">
        <f>IF(ROUND(E118,2)&gt;0,I117-G118-Tabelle1[[#This Row],[Sondertilgung]],0)</f>
        <v>132811.21470397824</v>
      </c>
    </row>
    <row r="119" spans="4:9" x14ac:dyDescent="0.2">
      <c r="D119">
        <v>117</v>
      </c>
      <c r="E119" s="6">
        <f t="shared" si="6"/>
        <v>332.02803675994556</v>
      </c>
      <c r="F119" s="4">
        <f t="shared" si="7"/>
        <v>49143.242740738227</v>
      </c>
      <c r="G119" s="2">
        <f t="shared" si="8"/>
        <v>667.97196324005449</v>
      </c>
      <c r="H119" s="4">
        <f t="shared" si="9"/>
        <v>67856.757259261765</v>
      </c>
      <c r="I119" s="3">
        <f>IF(ROUND(E119,2)&gt;0,I118-G119-Tabelle1[[#This Row],[Sondertilgung]],0)</f>
        <v>132143.24274073818</v>
      </c>
    </row>
    <row r="120" spans="4:9" x14ac:dyDescent="0.2">
      <c r="D120">
        <v>118</v>
      </c>
      <c r="E120" s="6">
        <f t="shared" si="6"/>
        <v>330.35810685184543</v>
      </c>
      <c r="F120" s="4">
        <f t="shared" si="7"/>
        <v>49473.600847590074</v>
      </c>
      <c r="G120" s="2">
        <f t="shared" si="8"/>
        <v>669.64189314815462</v>
      </c>
      <c r="H120" s="4">
        <f t="shared" si="9"/>
        <v>68526.399152409926</v>
      </c>
      <c r="I120" s="3">
        <f>IF(ROUND(E120,2)&gt;0,I119-G120-Tabelle1[[#This Row],[Sondertilgung]],0)</f>
        <v>131473.60084759002</v>
      </c>
    </row>
    <row r="121" spans="4:9" x14ac:dyDescent="0.2">
      <c r="D121">
        <v>119</v>
      </c>
      <c r="E121" s="6">
        <f t="shared" si="6"/>
        <v>328.684002118975</v>
      </c>
      <c r="F121" s="4">
        <f t="shared" si="7"/>
        <v>49802.284849709053</v>
      </c>
      <c r="G121" s="2">
        <f t="shared" si="8"/>
        <v>671.31599788102494</v>
      </c>
      <c r="H121" s="4">
        <f t="shared" si="9"/>
        <v>69197.715150290955</v>
      </c>
      <c r="I121" s="3">
        <f>IF(ROUND(E121,2)&gt;0,I120-G121-Tabelle1[[#This Row],[Sondertilgung]],0)</f>
        <v>130802.28484970899</v>
      </c>
    </row>
    <row r="122" spans="4:9" x14ac:dyDescent="0.2">
      <c r="D122">
        <v>120</v>
      </c>
      <c r="E122" s="6">
        <f t="shared" si="6"/>
        <v>327.00571212427246</v>
      </c>
      <c r="F122" s="4">
        <f t="shared" si="7"/>
        <v>50129.290561833324</v>
      </c>
      <c r="G122" s="2">
        <f t="shared" si="8"/>
        <v>672.99428787572754</v>
      </c>
      <c r="H122" s="4">
        <f t="shared" si="9"/>
        <v>69870.709438166683</v>
      </c>
      <c r="I122" s="3">
        <f>IF(ROUND(E122,2)&gt;0,I121-G122-Tabelle1[[#This Row],[Sondertilgung]],0)</f>
        <v>130129.29056183326</v>
      </c>
    </row>
    <row r="123" spans="4:9" x14ac:dyDescent="0.2">
      <c r="D123">
        <v>121</v>
      </c>
      <c r="E123" s="6">
        <f t="shared" si="6"/>
        <v>325.32322640458312</v>
      </c>
      <c r="F123" s="4">
        <f t="shared" si="7"/>
        <v>50454.613788237904</v>
      </c>
      <c r="G123" s="2">
        <f t="shared" si="8"/>
        <v>674.67677359541688</v>
      </c>
      <c r="H123" s="4">
        <f t="shared" si="9"/>
        <v>70545.386211762103</v>
      </c>
      <c r="I123" s="3">
        <f>IF(ROUND(E123,2)&gt;0,I122-G123-Tabelle1[[#This Row],[Sondertilgung]],0)</f>
        <v>129454.61378823784</v>
      </c>
    </row>
    <row r="124" spans="4:9" x14ac:dyDescent="0.2">
      <c r="D124">
        <v>122</v>
      </c>
      <c r="E124" s="6">
        <f t="shared" si="6"/>
        <v>323.6365344705946</v>
      </c>
      <c r="F124" s="4">
        <f t="shared" si="7"/>
        <v>50778.250322708496</v>
      </c>
      <c r="G124" s="2">
        <f t="shared" si="8"/>
        <v>676.3634655294054</v>
      </c>
      <c r="H124" s="4">
        <f t="shared" si="9"/>
        <v>71221.749677291504</v>
      </c>
      <c r="I124" s="3">
        <f>IF(ROUND(E124,2)&gt;0,I123-G124-Tabelle1[[#This Row],[Sondertilgung]],0)</f>
        <v>128778.25032270844</v>
      </c>
    </row>
    <row r="125" spans="4:9" x14ac:dyDescent="0.2">
      <c r="D125">
        <v>123</v>
      </c>
      <c r="E125" s="6">
        <f t="shared" si="6"/>
        <v>321.94562580677109</v>
      </c>
      <c r="F125" s="4">
        <f t="shared" si="7"/>
        <v>51100.195948515269</v>
      </c>
      <c r="G125" s="2">
        <f t="shared" si="8"/>
        <v>678.05437419322891</v>
      </c>
      <c r="H125" s="4">
        <f t="shared" si="9"/>
        <v>71899.804051484738</v>
      </c>
      <c r="I125" s="3">
        <f>IF(ROUND(E125,2)&gt;0,I124-G125-Tabelle1[[#This Row],[Sondertilgung]],0)</f>
        <v>128100.1959485152</v>
      </c>
    </row>
    <row r="126" spans="4:9" x14ac:dyDescent="0.2">
      <c r="D126">
        <v>124</v>
      </c>
      <c r="E126" s="6">
        <f t="shared" si="6"/>
        <v>320.25048987128798</v>
      </c>
      <c r="F126" s="4">
        <f t="shared" si="7"/>
        <v>51420.446438386556</v>
      </c>
      <c r="G126" s="2">
        <f t="shared" si="8"/>
        <v>679.74951012871202</v>
      </c>
      <c r="H126" s="4">
        <f t="shared" si="9"/>
        <v>72579.553561613444</v>
      </c>
      <c r="I126" s="3">
        <f>IF(ROUND(E126,2)&gt;0,I125-G126-Tabelle1[[#This Row],[Sondertilgung]],0)</f>
        <v>127420.4464383865</v>
      </c>
    </row>
    <row r="127" spans="4:9" x14ac:dyDescent="0.2">
      <c r="D127">
        <v>125</v>
      </c>
      <c r="E127" s="6">
        <f t="shared" si="6"/>
        <v>318.55111609596622</v>
      </c>
      <c r="F127" s="4">
        <f t="shared" si="7"/>
        <v>51738.997554482521</v>
      </c>
      <c r="G127" s="2">
        <f t="shared" si="8"/>
        <v>681.44888390403378</v>
      </c>
      <c r="H127" s="4">
        <f t="shared" si="9"/>
        <v>73261.002445517472</v>
      </c>
      <c r="I127" s="3">
        <f>IF(ROUND(E127,2)&gt;0,I126-G127-Tabelle1[[#This Row],[Sondertilgung]],0)</f>
        <v>126738.99755448247</v>
      </c>
    </row>
    <row r="128" spans="4:9" x14ac:dyDescent="0.2">
      <c r="D128">
        <v>126</v>
      </c>
      <c r="E128" s="6">
        <f t="shared" si="6"/>
        <v>316.84749388620617</v>
      </c>
      <c r="F128" s="4">
        <f t="shared" si="7"/>
        <v>52055.845048368727</v>
      </c>
      <c r="G128" s="2">
        <f t="shared" si="8"/>
        <v>683.15250611379383</v>
      </c>
      <c r="H128" s="4">
        <f t="shared" si="9"/>
        <v>73944.154951631266</v>
      </c>
      <c r="I128" s="3">
        <f>IF(ROUND(E128,2)&gt;0,I127-G128-Tabelle1[[#This Row],[Sondertilgung]],0)</f>
        <v>126055.84504836868</v>
      </c>
    </row>
    <row r="129" spans="4:9" x14ac:dyDescent="0.2">
      <c r="D129">
        <v>127</v>
      </c>
      <c r="E129" s="6">
        <f t="shared" si="6"/>
        <v>315.1396126209217</v>
      </c>
      <c r="F129" s="4">
        <f t="shared" si="7"/>
        <v>52370.984660989649</v>
      </c>
      <c r="G129" s="2">
        <f t="shared" si="8"/>
        <v>684.86038737907825</v>
      </c>
      <c r="H129" s="4">
        <f t="shared" si="9"/>
        <v>74629.015339010351</v>
      </c>
      <c r="I129" s="3">
        <f>IF(ROUND(E129,2)&gt;0,I128-G129-Tabelle1[[#This Row],[Sondertilgung]],0)</f>
        <v>125370.98466098959</v>
      </c>
    </row>
    <row r="130" spans="4:9" x14ac:dyDescent="0.2">
      <c r="D130">
        <v>128</v>
      </c>
      <c r="E130" s="6">
        <f t="shared" si="6"/>
        <v>313.42746165247394</v>
      </c>
      <c r="F130" s="4">
        <f t="shared" si="7"/>
        <v>52684.412122642119</v>
      </c>
      <c r="G130" s="2">
        <f t="shared" si="8"/>
        <v>686.57253834752601</v>
      </c>
      <c r="H130" s="4">
        <f t="shared" si="9"/>
        <v>75315.587877357873</v>
      </c>
      <c r="I130" s="3">
        <f>IF(ROUND(E130,2)&gt;0,I129-G130-Tabelle1[[#This Row],[Sondertilgung]],0)</f>
        <v>124684.41212264207</v>
      </c>
    </row>
    <row r="131" spans="4:9" x14ac:dyDescent="0.2">
      <c r="D131">
        <v>129</v>
      </c>
      <c r="E131" s="6">
        <f t="shared" si="6"/>
        <v>311.71103030660515</v>
      </c>
      <c r="F131" s="4">
        <f t="shared" si="7"/>
        <v>52996.123152948727</v>
      </c>
      <c r="G131" s="2">
        <f t="shared" si="8"/>
        <v>688.28896969339485</v>
      </c>
      <c r="H131" s="4">
        <f t="shared" si="9"/>
        <v>76003.876847051273</v>
      </c>
      <c r="I131" s="3">
        <f>IF(ROUND(E131,2)&gt;0,I130-G131-Tabelle1[[#This Row],[Sondertilgung]],0)</f>
        <v>123996.12315294867</v>
      </c>
    </row>
    <row r="132" spans="4:9" x14ac:dyDescent="0.2">
      <c r="D132">
        <v>130</v>
      </c>
      <c r="E132" s="6">
        <f t="shared" ref="E132:E195" si="10">IF(I131*Zinssatz/12&lt;0,0,I131*Zinssatz/12)</f>
        <v>309.99030788237167</v>
      </c>
      <c r="F132" s="4">
        <f t="shared" ref="F132:F195" si="11">IF(ROUND(E132,2)=0,0,+F131+E132)</f>
        <v>53306.113460831097</v>
      </c>
      <c r="G132" s="2">
        <f t="shared" ref="G132:G195" si="12">IF(ROUND(E132,2)&gt;0,IF(Annuität&gt;(E132+I131),I131,Annuität-E132),0)</f>
        <v>690.00969211762833</v>
      </c>
      <c r="H132" s="4">
        <f t="shared" ref="H132:H195" si="13">IF(ROUND(E132,2)&gt;0,+H131+G132+J132,0)</f>
        <v>76693.886539168903</v>
      </c>
      <c r="I132" s="3">
        <f>IF(ROUND(E132,2)&gt;0,I131-G132-Tabelle1[[#This Row],[Sondertilgung]],0)</f>
        <v>123306.11346083104</v>
      </c>
    </row>
    <row r="133" spans="4:9" x14ac:dyDescent="0.2">
      <c r="D133">
        <v>131</v>
      </c>
      <c r="E133" s="6">
        <f t="shared" si="10"/>
        <v>308.26528365207758</v>
      </c>
      <c r="F133" s="4">
        <f t="shared" si="11"/>
        <v>53614.378744483176</v>
      </c>
      <c r="G133" s="2">
        <f t="shared" si="12"/>
        <v>691.73471634792236</v>
      </c>
      <c r="H133" s="4">
        <f t="shared" si="13"/>
        <v>77385.621255516831</v>
      </c>
      <c r="I133" s="3">
        <f>IF(ROUND(E133,2)&gt;0,I132-G133-Tabelle1[[#This Row],[Sondertilgung]],0)</f>
        <v>122614.37874448311</v>
      </c>
    </row>
    <row r="134" spans="4:9" x14ac:dyDescent="0.2">
      <c r="D134">
        <v>132</v>
      </c>
      <c r="E134" s="6">
        <f t="shared" si="10"/>
        <v>306.53594686120778</v>
      </c>
      <c r="F134" s="4">
        <f t="shared" si="11"/>
        <v>53920.914691344384</v>
      </c>
      <c r="G134" s="2">
        <f t="shared" si="12"/>
        <v>693.46405313879222</v>
      </c>
      <c r="H134" s="4">
        <f t="shared" si="13"/>
        <v>78079.085308655631</v>
      </c>
      <c r="I134" s="3">
        <f>IF(ROUND(E134,2)&gt;0,I133-G134-Tabelle1[[#This Row],[Sondertilgung]],0)</f>
        <v>121920.91469134431</v>
      </c>
    </row>
    <row r="135" spans="4:9" x14ac:dyDescent="0.2">
      <c r="D135">
        <v>133</v>
      </c>
      <c r="E135" s="6">
        <f t="shared" si="10"/>
        <v>304.8022867283608</v>
      </c>
      <c r="F135" s="4">
        <f t="shared" si="11"/>
        <v>54225.716978072742</v>
      </c>
      <c r="G135" s="2">
        <f t="shared" si="12"/>
        <v>695.19771327163926</v>
      </c>
      <c r="H135" s="4">
        <f t="shared" si="13"/>
        <v>78774.283021927273</v>
      </c>
      <c r="I135" s="3">
        <f>IF(ROUND(E135,2)&gt;0,I134-G135-Tabelle1[[#This Row],[Sondertilgung]],0)</f>
        <v>121225.71697807267</v>
      </c>
    </row>
    <row r="136" spans="4:9" x14ac:dyDescent="0.2">
      <c r="D136">
        <v>134</v>
      </c>
      <c r="E136" s="6">
        <f t="shared" si="10"/>
        <v>303.06429244518165</v>
      </c>
      <c r="F136" s="4">
        <f t="shared" si="11"/>
        <v>54528.781270517924</v>
      </c>
      <c r="G136" s="2">
        <f t="shared" si="12"/>
        <v>696.93570755481835</v>
      </c>
      <c r="H136" s="4">
        <f t="shared" si="13"/>
        <v>79471.218729482091</v>
      </c>
      <c r="I136" s="3">
        <f>IF(ROUND(E136,2)&gt;0,I135-G136-Tabelle1[[#This Row],[Sondertilgung]],0)</f>
        <v>120528.78127051785</v>
      </c>
    </row>
    <row r="137" spans="4:9" x14ac:dyDescent="0.2">
      <c r="D137">
        <v>135</v>
      </c>
      <c r="E137" s="6">
        <f t="shared" si="10"/>
        <v>301.32195317629458</v>
      </c>
      <c r="F137" s="4">
        <f t="shared" si="11"/>
        <v>54830.103223694219</v>
      </c>
      <c r="G137" s="2">
        <f t="shared" si="12"/>
        <v>698.67804682370547</v>
      </c>
      <c r="H137" s="4">
        <f t="shared" si="13"/>
        <v>80169.896776305803</v>
      </c>
      <c r="I137" s="3">
        <f>IF(ROUND(E137,2)&gt;0,I136-G137-Tabelle1[[#This Row],[Sondertilgung]],0)</f>
        <v>119830.10322369414</v>
      </c>
    </row>
    <row r="138" spans="4:9" x14ac:dyDescent="0.2">
      <c r="D138">
        <v>136</v>
      </c>
      <c r="E138" s="6">
        <f t="shared" si="10"/>
        <v>299.57525805923535</v>
      </c>
      <c r="F138" s="4">
        <f t="shared" si="11"/>
        <v>55129.678481753457</v>
      </c>
      <c r="G138" s="2">
        <f t="shared" si="12"/>
        <v>700.42474194076465</v>
      </c>
      <c r="H138" s="4">
        <f t="shared" si="13"/>
        <v>80870.321518246565</v>
      </c>
      <c r="I138" s="3">
        <f>IF(ROUND(E138,2)&gt;0,I137-G138-Tabelle1[[#This Row],[Sondertilgung]],0)</f>
        <v>119129.67848175338</v>
      </c>
    </row>
    <row r="139" spans="4:9" x14ac:dyDescent="0.2">
      <c r="D139">
        <v>137</v>
      </c>
      <c r="E139" s="6">
        <f t="shared" si="10"/>
        <v>297.82419620438344</v>
      </c>
      <c r="F139" s="4">
        <f t="shared" si="11"/>
        <v>55427.50267795784</v>
      </c>
      <c r="G139" s="2">
        <f t="shared" si="12"/>
        <v>702.1758037956165</v>
      </c>
      <c r="H139" s="4">
        <f t="shared" si="13"/>
        <v>81572.497322042182</v>
      </c>
      <c r="I139" s="3">
        <f>IF(ROUND(E139,2)&gt;0,I138-G139-Tabelle1[[#This Row],[Sondertilgung]],0)</f>
        <v>118427.50267795776</v>
      </c>
    </row>
    <row r="140" spans="4:9" x14ac:dyDescent="0.2">
      <c r="D140">
        <v>138</v>
      </c>
      <c r="E140" s="6">
        <f t="shared" si="10"/>
        <v>296.06875669489438</v>
      </c>
      <c r="F140" s="4">
        <f t="shared" si="11"/>
        <v>55723.571434652731</v>
      </c>
      <c r="G140" s="2">
        <f t="shared" si="12"/>
        <v>703.93124330510568</v>
      </c>
      <c r="H140" s="4">
        <f t="shared" si="13"/>
        <v>82276.428565347291</v>
      </c>
      <c r="I140" s="3">
        <f>IF(ROUND(E140,2)&gt;0,I139-G140-Tabelle1[[#This Row],[Sondertilgung]],0)</f>
        <v>117723.57143465265</v>
      </c>
    </row>
    <row r="141" spans="4:9" x14ac:dyDescent="0.2">
      <c r="D141">
        <v>139</v>
      </c>
      <c r="E141" s="6">
        <f t="shared" si="10"/>
        <v>294.30892858663162</v>
      </c>
      <c r="F141" s="4">
        <f t="shared" si="11"/>
        <v>56017.880363239361</v>
      </c>
      <c r="G141" s="2">
        <f t="shared" si="12"/>
        <v>705.69107141336838</v>
      </c>
      <c r="H141" s="4">
        <f t="shared" si="13"/>
        <v>82982.119636760661</v>
      </c>
      <c r="I141" s="3">
        <f>IF(ROUND(E141,2)&gt;0,I140-G141-Tabelle1[[#This Row],[Sondertilgung]],0)</f>
        <v>117017.88036323928</v>
      </c>
    </row>
    <row r="142" spans="4:9" x14ac:dyDescent="0.2">
      <c r="D142">
        <v>140</v>
      </c>
      <c r="E142" s="6">
        <f t="shared" si="10"/>
        <v>292.54470090809821</v>
      </c>
      <c r="F142" s="4">
        <f t="shared" si="11"/>
        <v>56310.425064147457</v>
      </c>
      <c r="G142" s="2">
        <f t="shared" si="12"/>
        <v>707.45529909190179</v>
      </c>
      <c r="H142" s="4">
        <f t="shared" si="13"/>
        <v>83689.574935852565</v>
      </c>
      <c r="I142" s="3">
        <f>IF(ROUND(E142,2)&gt;0,I141-G142-Tabelle1[[#This Row],[Sondertilgung]],0)</f>
        <v>116310.42506414738</v>
      </c>
    </row>
    <row r="143" spans="4:9" x14ac:dyDescent="0.2">
      <c r="D143">
        <v>141</v>
      </c>
      <c r="E143" s="6">
        <f t="shared" si="10"/>
        <v>290.77606266036844</v>
      </c>
      <c r="F143" s="4">
        <f t="shared" si="11"/>
        <v>56601.201126807828</v>
      </c>
      <c r="G143" s="2">
        <f t="shared" si="12"/>
        <v>709.22393733963156</v>
      </c>
      <c r="H143" s="4">
        <f t="shared" si="13"/>
        <v>84398.798873192194</v>
      </c>
      <c r="I143" s="3">
        <f>IF(ROUND(E143,2)&gt;0,I142-G143-Tabelle1[[#This Row],[Sondertilgung]],0)</f>
        <v>115601.20112680775</v>
      </c>
    </row>
    <row r="144" spans="4:9" x14ac:dyDescent="0.2">
      <c r="D144">
        <v>142</v>
      </c>
      <c r="E144" s="6">
        <f t="shared" si="10"/>
        <v>289.00300281701936</v>
      </c>
      <c r="F144" s="4">
        <f t="shared" si="11"/>
        <v>56890.20412962485</v>
      </c>
      <c r="G144" s="2">
        <f t="shared" si="12"/>
        <v>710.99699718298064</v>
      </c>
      <c r="H144" s="4">
        <f t="shared" si="13"/>
        <v>85109.795870375179</v>
      </c>
      <c r="I144" s="3">
        <f>IF(ROUND(E144,2)&gt;0,I143-G144-Tabelle1[[#This Row],[Sondertilgung]],0)</f>
        <v>114890.20412962476</v>
      </c>
    </row>
    <row r="145" spans="4:9" x14ac:dyDescent="0.2">
      <c r="D145">
        <v>143</v>
      </c>
      <c r="E145" s="6">
        <f t="shared" si="10"/>
        <v>287.22551032406187</v>
      </c>
      <c r="F145" s="4">
        <f t="shared" si="11"/>
        <v>57177.42963994891</v>
      </c>
      <c r="G145" s="2">
        <f t="shared" si="12"/>
        <v>712.77448967593818</v>
      </c>
      <c r="H145" s="4">
        <f t="shared" si="13"/>
        <v>85822.570360051119</v>
      </c>
      <c r="I145" s="3">
        <f>IF(ROUND(E145,2)&gt;0,I144-G145-Tabelle1[[#This Row],[Sondertilgung]],0)</f>
        <v>114177.42963994882</v>
      </c>
    </row>
    <row r="146" spans="4:9" x14ac:dyDescent="0.2">
      <c r="D146">
        <v>144</v>
      </c>
      <c r="E146" s="6">
        <f t="shared" si="10"/>
        <v>285.44357409987202</v>
      </c>
      <c r="F146" s="4">
        <f t="shared" si="11"/>
        <v>57462.873214048785</v>
      </c>
      <c r="G146" s="2">
        <f t="shared" si="12"/>
        <v>714.55642590012803</v>
      </c>
      <c r="H146" s="4">
        <f t="shared" si="13"/>
        <v>86537.126785951245</v>
      </c>
      <c r="I146" s="3">
        <f>IF(ROUND(E146,2)&gt;0,I145-G146-Tabelle1[[#This Row],[Sondertilgung]],0)</f>
        <v>113462.8732140487</v>
      </c>
    </row>
    <row r="147" spans="4:9" x14ac:dyDescent="0.2">
      <c r="D147">
        <v>145</v>
      </c>
      <c r="E147" s="6">
        <f t="shared" si="10"/>
        <v>283.6571830351217</v>
      </c>
      <c r="F147" s="4">
        <f t="shared" si="11"/>
        <v>57746.530397083909</v>
      </c>
      <c r="G147" s="2">
        <f t="shared" si="12"/>
        <v>716.34281696487824</v>
      </c>
      <c r="H147" s="4">
        <f t="shared" si="13"/>
        <v>87253.469602916128</v>
      </c>
      <c r="I147" s="3">
        <f>IF(ROUND(E147,2)&gt;0,I146-G147-Tabelle1[[#This Row],[Sondertilgung]],0)</f>
        <v>112746.53039708381</v>
      </c>
    </row>
    <row r="148" spans="4:9" x14ac:dyDescent="0.2">
      <c r="D148">
        <v>146</v>
      </c>
      <c r="E148" s="6">
        <f t="shared" si="10"/>
        <v>281.86632599270951</v>
      </c>
      <c r="F148" s="4">
        <f t="shared" si="11"/>
        <v>58028.396723076621</v>
      </c>
      <c r="G148" s="2">
        <f t="shared" si="12"/>
        <v>718.13367400729044</v>
      </c>
      <c r="H148" s="4">
        <f t="shared" si="13"/>
        <v>87971.603276923415</v>
      </c>
      <c r="I148" s="3">
        <f>IF(ROUND(E148,2)&gt;0,I147-G148-Tabelle1[[#This Row],[Sondertilgung]],0)</f>
        <v>112028.39672307653</v>
      </c>
    </row>
    <row r="149" spans="4:9" x14ac:dyDescent="0.2">
      <c r="D149">
        <v>147</v>
      </c>
      <c r="E149" s="6">
        <f t="shared" si="10"/>
        <v>280.07099180769131</v>
      </c>
      <c r="F149" s="4">
        <f t="shared" si="11"/>
        <v>58308.467714884311</v>
      </c>
      <c r="G149" s="2">
        <f t="shared" si="12"/>
        <v>719.92900819230863</v>
      </c>
      <c r="H149" s="4">
        <f t="shared" si="13"/>
        <v>88691.532285115725</v>
      </c>
      <c r="I149" s="3">
        <f>IF(ROUND(E149,2)&gt;0,I148-G149-Tabelle1[[#This Row],[Sondertilgung]],0)</f>
        <v>111308.46771488422</v>
      </c>
    </row>
    <row r="150" spans="4:9" x14ac:dyDescent="0.2">
      <c r="D150">
        <v>148</v>
      </c>
      <c r="E150" s="6">
        <f t="shared" si="10"/>
        <v>278.27116928721051</v>
      </c>
      <c r="F150" s="4">
        <f t="shared" si="11"/>
        <v>58586.738884171522</v>
      </c>
      <c r="G150" s="2">
        <f t="shared" si="12"/>
        <v>721.72883071278943</v>
      </c>
      <c r="H150" s="4">
        <f t="shared" si="13"/>
        <v>89413.261115828514</v>
      </c>
      <c r="I150" s="3">
        <f>IF(ROUND(E150,2)&gt;0,I149-G150-Tabelle1[[#This Row],[Sondertilgung]],0)</f>
        <v>110586.73888417143</v>
      </c>
    </row>
    <row r="151" spans="4:9" x14ac:dyDescent="0.2">
      <c r="D151">
        <v>149</v>
      </c>
      <c r="E151" s="6">
        <f t="shared" si="10"/>
        <v>276.46684721042857</v>
      </c>
      <c r="F151" s="4">
        <f t="shared" si="11"/>
        <v>58863.205731381953</v>
      </c>
      <c r="G151" s="2">
        <f t="shared" si="12"/>
        <v>723.53315278957143</v>
      </c>
      <c r="H151" s="4">
        <f t="shared" si="13"/>
        <v>90136.79426861809</v>
      </c>
      <c r="I151" s="3">
        <f>IF(ROUND(E151,2)&gt;0,I150-G151-Tabelle1[[#This Row],[Sondertilgung]],0)</f>
        <v>109863.20573138185</v>
      </c>
    </row>
    <row r="152" spans="4:9" x14ac:dyDescent="0.2">
      <c r="D152">
        <v>150</v>
      </c>
      <c r="E152" s="6">
        <f t="shared" si="10"/>
        <v>274.65801432845461</v>
      </c>
      <c r="F152" s="4">
        <f t="shared" si="11"/>
        <v>59137.863745710405</v>
      </c>
      <c r="G152" s="2">
        <f t="shared" si="12"/>
        <v>725.34198567154544</v>
      </c>
      <c r="H152" s="4">
        <f t="shared" si="13"/>
        <v>90862.136254289639</v>
      </c>
      <c r="I152" s="3">
        <f>IF(ROUND(E152,2)&gt;0,I151-G152-Tabelle1[[#This Row],[Sondertilgung]],0)</f>
        <v>109137.8637457103</v>
      </c>
    </row>
    <row r="153" spans="4:9" x14ac:dyDescent="0.2">
      <c r="D153">
        <v>151</v>
      </c>
      <c r="E153" s="6">
        <f t="shared" si="10"/>
        <v>272.84465936427574</v>
      </c>
      <c r="F153" s="4">
        <f t="shared" si="11"/>
        <v>59410.708405074678</v>
      </c>
      <c r="G153" s="2">
        <f t="shared" si="12"/>
        <v>727.15534063572431</v>
      </c>
      <c r="H153" s="4">
        <f t="shared" si="13"/>
        <v>91589.291594925366</v>
      </c>
      <c r="I153" s="3">
        <f>IF(ROUND(E153,2)&gt;0,I152-G153-Tabelle1[[#This Row],[Sondertilgung]],0)</f>
        <v>108410.70840507458</v>
      </c>
    </row>
    <row r="154" spans="4:9" x14ac:dyDescent="0.2">
      <c r="D154">
        <v>152</v>
      </c>
      <c r="E154" s="6">
        <f t="shared" si="10"/>
        <v>271.02677101268642</v>
      </c>
      <c r="F154" s="4">
        <f t="shared" si="11"/>
        <v>59681.735176087364</v>
      </c>
      <c r="G154" s="2">
        <f t="shared" si="12"/>
        <v>728.97322898731363</v>
      </c>
      <c r="H154" s="4">
        <f t="shared" si="13"/>
        <v>92318.264823912672</v>
      </c>
      <c r="I154" s="3">
        <f>IF(ROUND(E154,2)&gt;0,I153-G154-Tabelle1[[#This Row],[Sondertilgung]],0)</f>
        <v>107681.73517608727</v>
      </c>
    </row>
    <row r="155" spans="4:9" x14ac:dyDescent="0.2">
      <c r="D155">
        <v>153</v>
      </c>
      <c r="E155" s="6">
        <f t="shared" si="10"/>
        <v>269.20433794021818</v>
      </c>
      <c r="F155" s="4">
        <f t="shared" si="11"/>
        <v>59950.939514027581</v>
      </c>
      <c r="G155" s="2">
        <f t="shared" si="12"/>
        <v>730.79566205978176</v>
      </c>
      <c r="H155" s="4">
        <f t="shared" si="13"/>
        <v>93049.060485972455</v>
      </c>
      <c r="I155" s="3">
        <f>IF(ROUND(E155,2)&gt;0,I154-G155-Tabelle1[[#This Row],[Sondertilgung]],0)</f>
        <v>106950.93951402749</v>
      </c>
    </row>
    <row r="156" spans="4:9" x14ac:dyDescent="0.2">
      <c r="D156">
        <v>154</v>
      </c>
      <c r="E156" s="6">
        <f t="shared" si="10"/>
        <v>267.3773487850687</v>
      </c>
      <c r="F156" s="4">
        <f t="shared" si="11"/>
        <v>60218.316862812651</v>
      </c>
      <c r="G156" s="2">
        <f t="shared" si="12"/>
        <v>732.62265121493124</v>
      </c>
      <c r="H156" s="4">
        <f t="shared" si="13"/>
        <v>93781.683137187385</v>
      </c>
      <c r="I156" s="3">
        <f>IF(ROUND(E156,2)&gt;0,I155-G156-Tabelle1[[#This Row],[Sondertilgung]],0)</f>
        <v>106218.31686281256</v>
      </c>
    </row>
    <row r="157" spans="4:9" x14ac:dyDescent="0.2">
      <c r="D157">
        <v>155</v>
      </c>
      <c r="E157" s="6">
        <f t="shared" si="10"/>
        <v>265.54579215703137</v>
      </c>
      <c r="F157" s="4">
        <f t="shared" si="11"/>
        <v>60483.862654969686</v>
      </c>
      <c r="G157" s="2">
        <f t="shared" si="12"/>
        <v>734.45420784296857</v>
      </c>
      <c r="H157" s="4">
        <f t="shared" si="13"/>
        <v>94516.137345030351</v>
      </c>
      <c r="I157" s="3">
        <f>IF(ROUND(E157,2)&gt;0,I156-G157-Tabelle1[[#This Row],[Sondertilgung]],0)</f>
        <v>105483.86265496959</v>
      </c>
    </row>
    <row r="158" spans="4:9" x14ac:dyDescent="0.2">
      <c r="D158">
        <v>156</v>
      </c>
      <c r="E158" s="6">
        <f t="shared" si="10"/>
        <v>263.70965663742396</v>
      </c>
      <c r="F158" s="4">
        <f t="shared" si="11"/>
        <v>60747.572311607109</v>
      </c>
      <c r="G158" s="2">
        <f t="shared" si="12"/>
        <v>736.2903433625761</v>
      </c>
      <c r="H158" s="4">
        <f t="shared" si="13"/>
        <v>95252.427688392927</v>
      </c>
      <c r="I158" s="3">
        <f>IF(ROUND(E158,2)&gt;0,I157-G158-Tabelle1[[#This Row],[Sondertilgung]],0)</f>
        <v>104747.57231160701</v>
      </c>
    </row>
    <row r="159" spans="4:9" x14ac:dyDescent="0.2">
      <c r="D159">
        <v>157</v>
      </c>
      <c r="E159" s="6">
        <f t="shared" si="10"/>
        <v>261.86893077901755</v>
      </c>
      <c r="F159" s="4">
        <f t="shared" si="11"/>
        <v>61009.441242386129</v>
      </c>
      <c r="G159" s="2">
        <f t="shared" si="12"/>
        <v>738.13106922098245</v>
      </c>
      <c r="H159" s="4">
        <f t="shared" si="13"/>
        <v>95990.558757613908</v>
      </c>
      <c r="I159" s="3">
        <f>IF(ROUND(E159,2)&gt;0,I158-G159-Tabelle1[[#This Row],[Sondertilgung]],0)</f>
        <v>104009.44124238603</v>
      </c>
    </row>
    <row r="160" spans="4:9" x14ac:dyDescent="0.2">
      <c r="D160">
        <v>158</v>
      </c>
      <c r="E160" s="6">
        <f t="shared" si="10"/>
        <v>260.02360310596509</v>
      </c>
      <c r="F160" s="4">
        <f t="shared" si="11"/>
        <v>61269.464845492097</v>
      </c>
      <c r="G160" s="2">
        <f t="shared" si="12"/>
        <v>739.97639689403491</v>
      </c>
      <c r="H160" s="4">
        <f t="shared" si="13"/>
        <v>96730.535154507947</v>
      </c>
      <c r="I160" s="3">
        <f>IF(ROUND(E160,2)&gt;0,I159-G160-Tabelle1[[#This Row],[Sondertilgung]],0)</f>
        <v>103269.464845492</v>
      </c>
    </row>
    <row r="161" spans="4:9" x14ac:dyDescent="0.2">
      <c r="D161">
        <v>159</v>
      </c>
      <c r="E161" s="6">
        <f t="shared" si="10"/>
        <v>258.17366211372996</v>
      </c>
      <c r="F161" s="4">
        <f t="shared" si="11"/>
        <v>61527.638507605829</v>
      </c>
      <c r="G161" s="2">
        <f t="shared" si="12"/>
        <v>741.82633788627004</v>
      </c>
      <c r="H161" s="4">
        <f t="shared" si="13"/>
        <v>97472.361492394222</v>
      </c>
      <c r="I161" s="3">
        <f>IF(ROUND(E161,2)&gt;0,I160-G161-Tabelle1[[#This Row],[Sondertilgung]],0)</f>
        <v>102527.63850760572</v>
      </c>
    </row>
    <row r="162" spans="4:9" x14ac:dyDescent="0.2">
      <c r="D162">
        <v>160</v>
      </c>
      <c r="E162" s="6">
        <f t="shared" si="10"/>
        <v>256.31909626901432</v>
      </c>
      <c r="F162" s="4">
        <f t="shared" si="11"/>
        <v>61783.957603874842</v>
      </c>
      <c r="G162" s="2">
        <f t="shared" si="12"/>
        <v>743.68090373098562</v>
      </c>
      <c r="H162" s="4">
        <f t="shared" si="13"/>
        <v>98216.042396125209</v>
      </c>
      <c r="I162" s="3">
        <f>IF(ROUND(E162,2)&gt;0,I161-G162-Tabelle1[[#This Row],[Sondertilgung]],0)</f>
        <v>101783.95760387473</v>
      </c>
    </row>
    <row r="163" spans="4:9" x14ac:dyDescent="0.2">
      <c r="D163">
        <v>161</v>
      </c>
      <c r="E163" s="6">
        <f t="shared" si="10"/>
        <v>254.45989400968685</v>
      </c>
      <c r="F163" s="4">
        <f t="shared" si="11"/>
        <v>62038.417497884526</v>
      </c>
      <c r="G163" s="2">
        <f t="shared" si="12"/>
        <v>745.54010599031312</v>
      </c>
      <c r="H163" s="4">
        <f t="shared" si="13"/>
        <v>98961.582502115518</v>
      </c>
      <c r="I163" s="3">
        <f>IF(ROUND(E163,2)&gt;0,I162-G163-Tabelle1[[#This Row],[Sondertilgung]],0)</f>
        <v>101038.41749788442</v>
      </c>
    </row>
    <row r="164" spans="4:9" x14ac:dyDescent="0.2">
      <c r="D164">
        <v>162</v>
      </c>
      <c r="E164" s="6">
        <f t="shared" si="10"/>
        <v>252.59604374471107</v>
      </c>
      <c r="F164" s="4">
        <f t="shared" si="11"/>
        <v>62291.01354162924</v>
      </c>
      <c r="G164" s="2">
        <f t="shared" si="12"/>
        <v>747.4039562552889</v>
      </c>
      <c r="H164" s="4">
        <f t="shared" si="13"/>
        <v>99708.986458370811</v>
      </c>
      <c r="I164" s="3">
        <f>IF(ROUND(E164,2)&gt;0,I163-G164-Tabelle1[[#This Row],[Sondertilgung]],0)</f>
        <v>100291.01354162913</v>
      </c>
    </row>
    <row r="165" spans="4:9" x14ac:dyDescent="0.2">
      <c r="D165">
        <v>163</v>
      </c>
      <c r="E165" s="6">
        <f t="shared" si="10"/>
        <v>250.72753385407282</v>
      </c>
      <c r="F165" s="4">
        <f t="shared" si="11"/>
        <v>62541.741075483311</v>
      </c>
      <c r="G165" s="2">
        <f t="shared" si="12"/>
        <v>749.27246614592718</v>
      </c>
      <c r="H165" s="4">
        <f t="shared" si="13"/>
        <v>100458.25892451673</v>
      </c>
      <c r="I165" s="3">
        <f>IF(ROUND(E165,2)&gt;0,I164-G165-Tabelle1[[#This Row],[Sondertilgung]],0)</f>
        <v>99541.741075483209</v>
      </c>
    </row>
    <row r="166" spans="4:9" x14ac:dyDescent="0.2">
      <c r="D166">
        <v>164</v>
      </c>
      <c r="E166" s="6">
        <f t="shared" si="10"/>
        <v>248.85435268870802</v>
      </c>
      <c r="F166" s="4">
        <f t="shared" si="11"/>
        <v>62790.595428172019</v>
      </c>
      <c r="G166" s="2">
        <f t="shared" si="12"/>
        <v>751.14564731129201</v>
      </c>
      <c r="H166" s="4">
        <f t="shared" si="13"/>
        <v>101209.40457182802</v>
      </c>
      <c r="I166" s="3">
        <f>IF(ROUND(E166,2)&gt;0,I165-G166-Tabelle1[[#This Row],[Sondertilgung]],0)</f>
        <v>98790.595428171917</v>
      </c>
    </row>
    <row r="167" spans="4:9" x14ac:dyDescent="0.2">
      <c r="D167">
        <v>165</v>
      </c>
      <c r="E167" s="6">
        <f t="shared" si="10"/>
        <v>246.97648857042978</v>
      </c>
      <c r="F167" s="4">
        <f t="shared" si="11"/>
        <v>63037.571916742447</v>
      </c>
      <c r="G167" s="2">
        <f t="shared" si="12"/>
        <v>753.02351142957025</v>
      </c>
      <c r="H167" s="4">
        <f t="shared" si="13"/>
        <v>101962.42808325759</v>
      </c>
      <c r="I167" s="3">
        <f>IF(ROUND(E167,2)&gt;0,I166-G167-Tabelle1[[#This Row],[Sondertilgung]],0)</f>
        <v>98037.571916742352</v>
      </c>
    </row>
    <row r="168" spans="4:9" x14ac:dyDescent="0.2">
      <c r="D168">
        <v>166</v>
      </c>
      <c r="E168" s="6">
        <f t="shared" si="10"/>
        <v>245.09392979185589</v>
      </c>
      <c r="F168" s="4">
        <f t="shared" si="11"/>
        <v>63282.665846534306</v>
      </c>
      <c r="G168" s="2">
        <f t="shared" si="12"/>
        <v>754.90607020814411</v>
      </c>
      <c r="H168" s="4">
        <f t="shared" si="13"/>
        <v>102717.33415346574</v>
      </c>
      <c r="I168" s="3">
        <f>IF(ROUND(E168,2)&gt;0,I167-G168-Tabelle1[[#This Row],[Sondertilgung]],0)</f>
        <v>97282.665846534204</v>
      </c>
    </row>
    <row r="169" spans="4:9" x14ac:dyDescent="0.2">
      <c r="D169">
        <v>167</v>
      </c>
      <c r="E169" s="6">
        <f t="shared" si="10"/>
        <v>243.2066646163355</v>
      </c>
      <c r="F169" s="4">
        <f t="shared" si="11"/>
        <v>63525.872511150643</v>
      </c>
      <c r="G169" s="2">
        <f t="shared" si="12"/>
        <v>756.7933353836645</v>
      </c>
      <c r="H169" s="4">
        <f t="shared" si="13"/>
        <v>103474.12748884941</v>
      </c>
      <c r="I169" s="3">
        <f>IF(ROUND(E169,2)&gt;0,I168-G169-Tabelle1[[#This Row],[Sondertilgung]],0)</f>
        <v>96525.872511150534</v>
      </c>
    </row>
    <row r="170" spans="4:9" x14ac:dyDescent="0.2">
      <c r="D170">
        <v>168</v>
      </c>
      <c r="E170" s="6">
        <f t="shared" si="10"/>
        <v>241.3146812778763</v>
      </c>
      <c r="F170" s="4">
        <f t="shared" si="11"/>
        <v>63767.187192428522</v>
      </c>
      <c r="G170" s="2">
        <f t="shared" si="12"/>
        <v>758.68531872212372</v>
      </c>
      <c r="H170" s="4">
        <f t="shared" si="13"/>
        <v>104232.81280757154</v>
      </c>
      <c r="I170" s="3">
        <f>IF(ROUND(E170,2)&gt;0,I169-G170-Tabelle1[[#This Row],[Sondertilgung]],0)</f>
        <v>95767.187192428406</v>
      </c>
    </row>
    <row r="171" spans="4:9" x14ac:dyDescent="0.2">
      <c r="D171">
        <v>169</v>
      </c>
      <c r="E171" s="6">
        <f t="shared" si="10"/>
        <v>239.417967981071</v>
      </c>
      <c r="F171" s="4">
        <f t="shared" si="11"/>
        <v>64006.605160409592</v>
      </c>
      <c r="G171" s="2">
        <f t="shared" si="12"/>
        <v>760.582032018929</v>
      </c>
      <c r="H171" s="4">
        <f t="shared" si="13"/>
        <v>104993.39483959046</v>
      </c>
      <c r="I171" s="3">
        <f>IF(ROUND(E171,2)&gt;0,I170-G171-Tabelle1[[#This Row],[Sondertilgung]],0)</f>
        <v>95006.605160409483</v>
      </c>
    </row>
    <row r="172" spans="4:9" x14ac:dyDescent="0.2">
      <c r="D172">
        <v>170</v>
      </c>
      <c r="E172" s="6">
        <f t="shared" si="10"/>
        <v>237.5165129010237</v>
      </c>
      <c r="F172" s="4">
        <f t="shared" si="11"/>
        <v>64244.121673310612</v>
      </c>
      <c r="G172" s="2">
        <f t="shared" si="12"/>
        <v>762.4834870989763</v>
      </c>
      <c r="H172" s="4">
        <f t="shared" si="13"/>
        <v>105755.87832668943</v>
      </c>
      <c r="I172" s="3">
        <f>IF(ROUND(E172,2)&gt;0,I171-G172-Tabelle1[[#This Row],[Sondertilgung]],0)</f>
        <v>94244.12167331051</v>
      </c>
    </row>
    <row r="173" spans="4:9" x14ac:dyDescent="0.2">
      <c r="D173">
        <v>171</v>
      </c>
      <c r="E173" s="6">
        <f t="shared" si="10"/>
        <v>235.61030418327627</v>
      </c>
      <c r="F173" s="4">
        <f t="shared" si="11"/>
        <v>64479.731977493888</v>
      </c>
      <c r="G173" s="2">
        <f t="shared" si="12"/>
        <v>764.3896958167237</v>
      </c>
      <c r="H173" s="4">
        <f t="shared" si="13"/>
        <v>106520.26802250615</v>
      </c>
      <c r="I173" s="3">
        <f>IF(ROUND(E173,2)&gt;0,I172-G173-Tabelle1[[#This Row],[Sondertilgung]],0)</f>
        <v>93479.731977493793</v>
      </c>
    </row>
    <row r="174" spans="4:9" x14ac:dyDescent="0.2">
      <c r="D174">
        <v>172</v>
      </c>
      <c r="E174" s="6">
        <f t="shared" si="10"/>
        <v>233.69932994373448</v>
      </c>
      <c r="F174" s="4">
        <f t="shared" si="11"/>
        <v>64713.431307437626</v>
      </c>
      <c r="G174" s="2">
        <f t="shared" si="12"/>
        <v>766.30067005626552</v>
      </c>
      <c r="H174" s="4">
        <f t="shared" si="13"/>
        <v>107286.56869256242</v>
      </c>
      <c r="I174" s="3">
        <f>IF(ROUND(E174,2)&gt;0,I173-G174-Tabelle1[[#This Row],[Sondertilgung]],0)</f>
        <v>92713.431307437524</v>
      </c>
    </row>
    <row r="175" spans="4:9" x14ac:dyDescent="0.2">
      <c r="D175">
        <v>173</v>
      </c>
      <c r="E175" s="6">
        <f t="shared" si="10"/>
        <v>231.7835782685938</v>
      </c>
      <c r="F175" s="4">
        <f t="shared" si="11"/>
        <v>64945.21488570622</v>
      </c>
      <c r="G175" s="2">
        <f t="shared" si="12"/>
        <v>768.21642173140617</v>
      </c>
      <c r="H175" s="4">
        <f t="shared" si="13"/>
        <v>108054.78511429383</v>
      </c>
      <c r="I175" s="3">
        <f>IF(ROUND(E175,2)&gt;0,I174-G175-Tabelle1[[#This Row],[Sondertilgung]],0)</f>
        <v>91945.214885706111</v>
      </c>
    </row>
    <row r="176" spans="4:9" x14ac:dyDescent="0.2">
      <c r="D176">
        <v>174</v>
      </c>
      <c r="E176" s="6">
        <f t="shared" si="10"/>
        <v>229.86303721426529</v>
      </c>
      <c r="F176" s="4">
        <f t="shared" si="11"/>
        <v>65175.077922920485</v>
      </c>
      <c r="G176" s="2">
        <f t="shared" si="12"/>
        <v>770.13696278573468</v>
      </c>
      <c r="H176" s="4">
        <f t="shared" si="13"/>
        <v>108824.92207707957</v>
      </c>
      <c r="I176" s="3">
        <f>IF(ROUND(E176,2)&gt;0,I175-G176-Tabelle1[[#This Row],[Sondertilgung]],0)</f>
        <v>91175.077922920376</v>
      </c>
    </row>
    <row r="177" spans="4:9" x14ac:dyDescent="0.2">
      <c r="D177">
        <v>175</v>
      </c>
      <c r="E177" s="6">
        <f t="shared" si="10"/>
        <v>227.93769480730091</v>
      </c>
      <c r="F177" s="4">
        <f t="shared" si="11"/>
        <v>65403.01561772779</v>
      </c>
      <c r="G177" s="2">
        <f t="shared" si="12"/>
        <v>772.06230519269911</v>
      </c>
      <c r="H177" s="4">
        <f t="shared" si="13"/>
        <v>109596.98438227226</v>
      </c>
      <c r="I177" s="3">
        <f>IF(ROUND(E177,2)&gt;0,I176-G177-Tabelle1[[#This Row],[Sondertilgung]],0)</f>
        <v>90403.01561772768</v>
      </c>
    </row>
    <row r="178" spans="4:9" x14ac:dyDescent="0.2">
      <c r="D178">
        <v>176</v>
      </c>
      <c r="E178" s="6">
        <f t="shared" si="10"/>
        <v>226.00753904431917</v>
      </c>
      <c r="F178" s="4">
        <f t="shared" si="11"/>
        <v>65629.023156772106</v>
      </c>
      <c r="G178" s="2">
        <f t="shared" si="12"/>
        <v>773.99246095568083</v>
      </c>
      <c r="H178" s="4">
        <f t="shared" si="13"/>
        <v>110370.97684322794</v>
      </c>
      <c r="I178" s="3">
        <f>IF(ROUND(E178,2)&gt;0,I177-G178-Tabelle1[[#This Row],[Sondertilgung]],0)</f>
        <v>89629.023156772004</v>
      </c>
    </row>
    <row r="179" spans="4:9" x14ac:dyDescent="0.2">
      <c r="D179">
        <v>177</v>
      </c>
      <c r="E179" s="6">
        <f t="shared" si="10"/>
        <v>224.07255789193002</v>
      </c>
      <c r="F179" s="4">
        <f t="shared" si="11"/>
        <v>65853.095714664028</v>
      </c>
      <c r="G179" s="2">
        <f t="shared" si="12"/>
        <v>775.92744210806995</v>
      </c>
      <c r="H179" s="4">
        <f t="shared" si="13"/>
        <v>111146.904285336</v>
      </c>
      <c r="I179" s="3">
        <f>IF(ROUND(E179,2)&gt;0,I178-G179-Tabelle1[[#This Row],[Sondertilgung]],0)</f>
        <v>88853.095714663941</v>
      </c>
    </row>
    <row r="180" spans="4:9" x14ac:dyDescent="0.2">
      <c r="D180">
        <v>178</v>
      </c>
      <c r="E180" s="6">
        <f t="shared" si="10"/>
        <v>222.13273928665987</v>
      </c>
      <c r="F180" s="4">
        <f t="shared" si="11"/>
        <v>66075.228453950695</v>
      </c>
      <c r="G180" s="2">
        <f t="shared" si="12"/>
        <v>777.8672607133401</v>
      </c>
      <c r="H180" s="4">
        <f t="shared" si="13"/>
        <v>111924.77154604933</v>
      </c>
      <c r="I180" s="3">
        <f>IF(ROUND(E180,2)&gt;0,I179-G180-Tabelle1[[#This Row],[Sondertilgung]],0)</f>
        <v>88075.228453950607</v>
      </c>
    </row>
    <row r="181" spans="4:9" x14ac:dyDescent="0.2">
      <c r="D181">
        <v>179</v>
      </c>
      <c r="E181" s="6">
        <f t="shared" si="10"/>
        <v>220.18807113487651</v>
      </c>
      <c r="F181" s="4">
        <f t="shared" si="11"/>
        <v>66295.416525085573</v>
      </c>
      <c r="G181" s="2">
        <f t="shared" si="12"/>
        <v>779.81192886512349</v>
      </c>
      <c r="H181" s="4">
        <f t="shared" si="13"/>
        <v>112704.58347491446</v>
      </c>
      <c r="I181" s="3">
        <f>IF(ROUND(E181,2)&gt;0,I180-G181-Tabelle1[[#This Row],[Sondertilgung]],0)</f>
        <v>87295.416525085486</v>
      </c>
    </row>
    <row r="182" spans="4:9" x14ac:dyDescent="0.2">
      <c r="D182">
        <v>180</v>
      </c>
      <c r="E182" s="6">
        <f t="shared" si="10"/>
        <v>218.23854131271369</v>
      </c>
      <c r="F182" s="4">
        <f t="shared" si="11"/>
        <v>66513.655066398293</v>
      </c>
      <c r="G182" s="2">
        <f t="shared" si="12"/>
        <v>781.76145868728634</v>
      </c>
      <c r="H182" s="4">
        <f t="shared" si="13"/>
        <v>113486.34493360174</v>
      </c>
      <c r="I182" s="3">
        <f>IF(ROUND(E182,2)&gt;0,I181-G182-Tabelle1[[#This Row],[Sondertilgung]],0)</f>
        <v>86513.655066398205</v>
      </c>
    </row>
    <row r="183" spans="4:9" x14ac:dyDescent="0.2">
      <c r="D183">
        <v>181</v>
      </c>
      <c r="E183" s="6">
        <f t="shared" si="10"/>
        <v>216.28413766599553</v>
      </c>
      <c r="F183" s="4">
        <f t="shared" si="11"/>
        <v>66729.939204064285</v>
      </c>
      <c r="G183" s="2">
        <f t="shared" si="12"/>
        <v>783.71586233400444</v>
      </c>
      <c r="H183" s="4">
        <f t="shared" si="13"/>
        <v>114270.06079593574</v>
      </c>
      <c r="I183" s="3">
        <f>IF(ROUND(E183,2)&gt;0,I182-G183-Tabelle1[[#This Row],[Sondertilgung]],0)</f>
        <v>85729.939204064198</v>
      </c>
    </row>
    <row r="184" spans="4:9" x14ac:dyDescent="0.2">
      <c r="D184">
        <v>182</v>
      </c>
      <c r="E184" s="6">
        <f t="shared" si="10"/>
        <v>214.32484801016048</v>
      </c>
      <c r="F184" s="4">
        <f t="shared" si="11"/>
        <v>66944.264052074446</v>
      </c>
      <c r="G184" s="2">
        <f t="shared" si="12"/>
        <v>785.67515198983949</v>
      </c>
      <c r="H184" s="4">
        <f t="shared" si="13"/>
        <v>115055.73594792558</v>
      </c>
      <c r="I184" s="3">
        <f>IF(ROUND(E184,2)&gt;0,I183-G184-Tabelle1[[#This Row],[Sondertilgung]],0)</f>
        <v>84944.264052074359</v>
      </c>
    </row>
    <row r="185" spans="4:9" x14ac:dyDescent="0.2">
      <c r="D185">
        <v>183</v>
      </c>
      <c r="E185" s="6">
        <f t="shared" si="10"/>
        <v>212.36066013018589</v>
      </c>
      <c r="F185" s="4">
        <f t="shared" si="11"/>
        <v>67156.624712204633</v>
      </c>
      <c r="G185" s="2">
        <f t="shared" si="12"/>
        <v>787.63933986981408</v>
      </c>
      <c r="H185" s="4">
        <f t="shared" si="13"/>
        <v>115843.3752877954</v>
      </c>
      <c r="I185" s="3">
        <f>IF(ROUND(E185,2)&gt;0,I184-G185-Tabelle1[[#This Row],[Sondertilgung]],0)</f>
        <v>84156.624712204546</v>
      </c>
    </row>
    <row r="186" spans="4:9" x14ac:dyDescent="0.2">
      <c r="D186">
        <v>184</v>
      </c>
      <c r="E186" s="6">
        <f t="shared" si="10"/>
        <v>210.39156178051135</v>
      </c>
      <c r="F186" s="4">
        <f t="shared" si="11"/>
        <v>67367.016273985151</v>
      </c>
      <c r="G186" s="2">
        <f t="shared" si="12"/>
        <v>789.60843821948868</v>
      </c>
      <c r="H186" s="4">
        <f t="shared" si="13"/>
        <v>116632.98372601488</v>
      </c>
      <c r="I186" s="3">
        <f>IF(ROUND(E186,2)&gt;0,I185-G186-Tabelle1[[#This Row],[Sondertilgung]],0)</f>
        <v>83367.016273985064</v>
      </c>
    </row>
    <row r="187" spans="4:9" x14ac:dyDescent="0.2">
      <c r="D187">
        <v>185</v>
      </c>
      <c r="E187" s="6">
        <f t="shared" si="10"/>
        <v>208.41754068496266</v>
      </c>
      <c r="F187" s="4">
        <f t="shared" si="11"/>
        <v>67575.433814670119</v>
      </c>
      <c r="G187" s="2">
        <f t="shared" si="12"/>
        <v>791.58245931503734</v>
      </c>
      <c r="H187" s="4">
        <f t="shared" si="13"/>
        <v>117424.56618532991</v>
      </c>
      <c r="I187" s="3">
        <f>IF(ROUND(E187,2)&gt;0,I186-G187-Tabelle1[[#This Row],[Sondertilgung]],0)</f>
        <v>82575.433814670032</v>
      </c>
    </row>
    <row r="188" spans="4:9" x14ac:dyDescent="0.2">
      <c r="D188">
        <v>186</v>
      </c>
      <c r="E188" s="6">
        <f t="shared" si="10"/>
        <v>206.43858453667508</v>
      </c>
      <c r="F188" s="4">
        <f t="shared" si="11"/>
        <v>67781.872399206797</v>
      </c>
      <c r="G188" s="2">
        <f t="shared" si="12"/>
        <v>793.56141546332492</v>
      </c>
      <c r="H188" s="4">
        <f t="shared" si="13"/>
        <v>118218.12760079323</v>
      </c>
      <c r="I188" s="3">
        <f>IF(ROUND(E188,2)&gt;0,I187-G188-Tabelle1[[#This Row],[Sondertilgung]],0)</f>
        <v>81781.87239920671</v>
      </c>
    </row>
    <row r="189" spans="4:9" x14ac:dyDescent="0.2">
      <c r="D189">
        <v>187</v>
      </c>
      <c r="E189" s="6">
        <f t="shared" si="10"/>
        <v>204.45468099801678</v>
      </c>
      <c r="F189" s="4">
        <f t="shared" si="11"/>
        <v>67986.327080204821</v>
      </c>
      <c r="G189" s="2">
        <f t="shared" si="12"/>
        <v>795.54531900198322</v>
      </c>
      <c r="H189" s="4">
        <f t="shared" si="13"/>
        <v>119013.67291979521</v>
      </c>
      <c r="I189" s="3">
        <f>IF(ROUND(E189,2)&gt;0,I188-G189-Tabelle1[[#This Row],[Sondertilgung]],0)</f>
        <v>80986.327080204734</v>
      </c>
    </row>
    <row r="190" spans="4:9" x14ac:dyDescent="0.2">
      <c r="D190">
        <v>188</v>
      </c>
      <c r="E190" s="6">
        <f t="shared" si="10"/>
        <v>202.46581770051182</v>
      </c>
      <c r="F190" s="4">
        <f t="shared" si="11"/>
        <v>68188.792897905339</v>
      </c>
      <c r="G190" s="2">
        <f t="shared" si="12"/>
        <v>797.53418229948818</v>
      </c>
      <c r="H190" s="4">
        <f t="shared" si="13"/>
        <v>119811.20710209469</v>
      </c>
      <c r="I190" s="3">
        <f>IF(ROUND(E190,2)&gt;0,I189-G190-Tabelle1[[#This Row],[Sondertilgung]],0)</f>
        <v>80188.792897905252</v>
      </c>
    </row>
    <row r="191" spans="4:9" x14ac:dyDescent="0.2">
      <c r="D191">
        <v>189</v>
      </c>
      <c r="E191" s="6">
        <f t="shared" si="10"/>
        <v>200.47198224476313</v>
      </c>
      <c r="F191" s="4">
        <f t="shared" si="11"/>
        <v>68389.264880150105</v>
      </c>
      <c r="G191" s="2">
        <f t="shared" si="12"/>
        <v>799.52801775523687</v>
      </c>
      <c r="H191" s="4">
        <f t="shared" si="13"/>
        <v>120610.73511984992</v>
      </c>
      <c r="I191" s="3">
        <f>IF(ROUND(E191,2)&gt;0,I190-G191-Tabelle1[[#This Row],[Sondertilgung]],0)</f>
        <v>79389.264880150018</v>
      </c>
    </row>
    <row r="192" spans="4:9" x14ac:dyDescent="0.2">
      <c r="D192">
        <v>190</v>
      </c>
      <c r="E192" s="6">
        <f t="shared" si="10"/>
        <v>198.47316220037501</v>
      </c>
      <c r="F192" s="4">
        <f t="shared" si="11"/>
        <v>68587.73804235048</v>
      </c>
      <c r="G192" s="2">
        <f t="shared" si="12"/>
        <v>801.52683779962501</v>
      </c>
      <c r="H192" s="4">
        <f t="shared" si="13"/>
        <v>121412.26195764955</v>
      </c>
      <c r="I192" s="3">
        <f>IF(ROUND(E192,2)&gt;0,I191-G192-Tabelle1[[#This Row],[Sondertilgung]],0)</f>
        <v>78587.738042350393</v>
      </c>
    </row>
    <row r="193" spans="4:9" x14ac:dyDescent="0.2">
      <c r="D193">
        <v>191</v>
      </c>
      <c r="E193" s="6">
        <f t="shared" si="10"/>
        <v>196.46934510587596</v>
      </c>
      <c r="F193" s="4">
        <f t="shared" si="11"/>
        <v>68784.20738745635</v>
      </c>
      <c r="G193" s="2">
        <f t="shared" si="12"/>
        <v>803.53065489412404</v>
      </c>
      <c r="H193" s="4">
        <f t="shared" si="13"/>
        <v>122215.79261254368</v>
      </c>
      <c r="I193" s="3">
        <f>IF(ROUND(E193,2)&gt;0,I192-G193-Tabelle1[[#This Row],[Sondertilgung]],0)</f>
        <v>77784.207387456263</v>
      </c>
    </row>
    <row r="194" spans="4:9" x14ac:dyDescent="0.2">
      <c r="D194">
        <v>192</v>
      </c>
      <c r="E194" s="6">
        <f t="shared" si="10"/>
        <v>194.46051846864066</v>
      </c>
      <c r="F194" s="4">
        <f t="shared" si="11"/>
        <v>68978.667905924987</v>
      </c>
      <c r="G194" s="2">
        <f t="shared" si="12"/>
        <v>805.53948153135934</v>
      </c>
      <c r="H194" s="4">
        <f t="shared" si="13"/>
        <v>123021.33209407504</v>
      </c>
      <c r="I194" s="3">
        <f>IF(ROUND(E194,2)&gt;0,I193-G194-Tabelle1[[#This Row],[Sondertilgung]],0)</f>
        <v>76978.6679059249</v>
      </c>
    </row>
    <row r="195" spans="4:9" x14ac:dyDescent="0.2">
      <c r="D195">
        <v>193</v>
      </c>
      <c r="E195" s="6">
        <f t="shared" si="10"/>
        <v>192.44666976481224</v>
      </c>
      <c r="F195" s="4">
        <f t="shared" si="11"/>
        <v>69171.114575689804</v>
      </c>
      <c r="G195" s="2">
        <f t="shared" si="12"/>
        <v>807.55333023518779</v>
      </c>
      <c r="H195" s="4">
        <f t="shared" si="13"/>
        <v>123828.88542431023</v>
      </c>
      <c r="I195" s="3">
        <f>IF(ROUND(E195,2)&gt;0,I194-G195-Tabelle1[[#This Row],[Sondertilgung]],0)</f>
        <v>76171.114575689717</v>
      </c>
    </row>
    <row r="196" spans="4:9" x14ac:dyDescent="0.2">
      <c r="D196">
        <v>194</v>
      </c>
      <c r="E196" s="6">
        <f t="shared" ref="E196:E242" si="14">IF(I195*Zinssatz/12&lt;0,0,I195*Zinssatz/12)</f>
        <v>190.42778643922429</v>
      </c>
      <c r="F196" s="4">
        <f t="shared" ref="F196:F233" si="15">IF(ROUND(E196,2)=0,0,+F195+E196)</f>
        <v>69361.542362129025</v>
      </c>
      <c r="G196" s="2">
        <f t="shared" ref="G196:G259" si="16">IF(ROUND(E196,2)&gt;0,IF(Annuität&gt;(E196+I195),I195,Annuität-E196),0)</f>
        <v>809.57221356077571</v>
      </c>
      <c r="H196" s="4">
        <f t="shared" ref="H196:H233" si="17">IF(ROUND(E196,2)&gt;0,+H195+G196+J196,0)</f>
        <v>124638.457637871</v>
      </c>
      <c r="I196" s="3">
        <f>IF(ROUND(E196,2)&gt;0,I195-G196-Tabelle1[[#This Row],[Sondertilgung]],0)</f>
        <v>75361.542362128937</v>
      </c>
    </row>
    <row r="197" spans="4:9" x14ac:dyDescent="0.2">
      <c r="D197">
        <v>195</v>
      </c>
      <c r="E197" s="6">
        <f t="shared" si="14"/>
        <v>188.40385590532233</v>
      </c>
      <c r="F197" s="4">
        <f t="shared" si="15"/>
        <v>69549.94621803434</v>
      </c>
      <c r="G197" s="2">
        <f t="shared" si="16"/>
        <v>811.5961440946777</v>
      </c>
      <c r="H197" s="4">
        <f t="shared" si="17"/>
        <v>125450.05378196569</v>
      </c>
      <c r="I197" s="3">
        <f>IF(ROUND(E197,2)&gt;0,I196-G197-Tabelle1[[#This Row],[Sondertilgung]],0)</f>
        <v>74549.946218034253</v>
      </c>
    </row>
    <row r="198" spans="4:9" x14ac:dyDescent="0.2">
      <c r="D198">
        <v>196</v>
      </c>
      <c r="E198" s="6">
        <f t="shared" si="14"/>
        <v>186.37486554508564</v>
      </c>
      <c r="F198" s="4">
        <f t="shared" si="15"/>
        <v>69736.321083579431</v>
      </c>
      <c r="G198" s="2">
        <f t="shared" si="16"/>
        <v>813.62513445491436</v>
      </c>
      <c r="H198" s="4">
        <f t="shared" si="17"/>
        <v>126263.6789164206</v>
      </c>
      <c r="I198" s="3">
        <f>IF(ROUND(E198,2)&gt;0,I197-G198-Tabelle1[[#This Row],[Sondertilgung]],0)</f>
        <v>73736.321083579343</v>
      </c>
    </row>
    <row r="199" spans="4:9" x14ac:dyDescent="0.2">
      <c r="D199">
        <v>197</v>
      </c>
      <c r="E199" s="6">
        <f t="shared" si="14"/>
        <v>184.34080270894836</v>
      </c>
      <c r="F199" s="4">
        <f t="shared" si="15"/>
        <v>69920.661886288377</v>
      </c>
      <c r="G199" s="2">
        <f t="shared" si="16"/>
        <v>815.65919729105167</v>
      </c>
      <c r="H199" s="4">
        <f t="shared" si="17"/>
        <v>127079.33811371165</v>
      </c>
      <c r="I199" s="3">
        <f>IF(ROUND(E199,2)&gt;0,I198-G199-Tabelle1[[#This Row],[Sondertilgung]],0)</f>
        <v>72920.66188628829</v>
      </c>
    </row>
    <row r="200" spans="4:9" x14ac:dyDescent="0.2">
      <c r="D200">
        <v>198</v>
      </c>
      <c r="E200" s="6">
        <f t="shared" si="14"/>
        <v>182.3016547157207</v>
      </c>
      <c r="F200" s="4">
        <f t="shared" si="15"/>
        <v>70102.963541004094</v>
      </c>
      <c r="G200" s="2">
        <f t="shared" si="16"/>
        <v>817.6983452842793</v>
      </c>
      <c r="H200" s="4">
        <f t="shared" si="17"/>
        <v>127897.03645899594</v>
      </c>
      <c r="I200" s="3">
        <f>IF(ROUND(E200,2)&gt;0,I199-G200-Tabelle1[[#This Row],[Sondertilgung]],0)</f>
        <v>72102.963541004006</v>
      </c>
    </row>
    <row r="201" spans="4:9" x14ac:dyDescent="0.2">
      <c r="D201">
        <v>199</v>
      </c>
      <c r="E201" s="6">
        <f t="shared" si="14"/>
        <v>180.25740885251003</v>
      </c>
      <c r="F201" s="4">
        <f t="shared" si="15"/>
        <v>70283.220949856608</v>
      </c>
      <c r="G201" s="2">
        <f t="shared" si="16"/>
        <v>819.74259114748997</v>
      </c>
      <c r="H201" s="4">
        <f t="shared" si="17"/>
        <v>128716.77905014342</v>
      </c>
      <c r="I201" s="3">
        <f>IF(ROUND(E201,2)&gt;0,I200-G201-Tabelle1[[#This Row],[Sondertilgung]],0)</f>
        <v>71283.220949856521</v>
      </c>
    </row>
    <row r="202" spans="4:9" x14ac:dyDescent="0.2">
      <c r="D202">
        <v>200</v>
      </c>
      <c r="E202" s="6">
        <f t="shared" si="14"/>
        <v>178.20805237464128</v>
      </c>
      <c r="F202" s="4">
        <f t="shared" si="15"/>
        <v>70461.429002231249</v>
      </c>
      <c r="G202" s="2">
        <f t="shared" si="16"/>
        <v>821.79194762535872</v>
      </c>
      <c r="H202" s="4">
        <f t="shared" si="17"/>
        <v>129538.57099776878</v>
      </c>
      <c r="I202" s="3">
        <f>IF(ROUND(E202,2)&gt;0,I201-G202-Tabelle1[[#This Row],[Sondertilgung]],0)</f>
        <v>70461.429002231162</v>
      </c>
    </row>
    <row r="203" spans="4:9" x14ac:dyDescent="0.2">
      <c r="D203">
        <v>201</v>
      </c>
      <c r="E203" s="6">
        <f t="shared" si="14"/>
        <v>176.1535725055779</v>
      </c>
      <c r="F203" s="4">
        <f t="shared" si="15"/>
        <v>70637.582574736822</v>
      </c>
      <c r="G203" s="2">
        <f t="shared" si="16"/>
        <v>823.84642749442207</v>
      </c>
      <c r="H203" s="4">
        <f t="shared" si="17"/>
        <v>130362.41742526321</v>
      </c>
      <c r="I203" s="3">
        <f>IF(ROUND(E203,2)&gt;0,I202-G203-Tabelle1[[#This Row],[Sondertilgung]],0)</f>
        <v>69637.582574736734</v>
      </c>
    </row>
    <row r="204" spans="4:9" x14ac:dyDescent="0.2">
      <c r="D204">
        <v>202</v>
      </c>
      <c r="E204" s="6">
        <f t="shared" si="14"/>
        <v>174.09395643684184</v>
      </c>
      <c r="F204" s="4">
        <f t="shared" si="15"/>
        <v>70811.676531173667</v>
      </c>
      <c r="G204" s="2">
        <f t="shared" si="16"/>
        <v>825.90604356315816</v>
      </c>
      <c r="H204" s="4">
        <f t="shared" si="17"/>
        <v>131188.32346882636</v>
      </c>
      <c r="I204" s="3">
        <f>IF(ROUND(E204,2)&gt;0,I203-G204-Tabelle1[[#This Row],[Sondertilgung]],0)</f>
        <v>68811.67653117358</v>
      </c>
    </row>
    <row r="205" spans="4:9" x14ac:dyDescent="0.2">
      <c r="D205">
        <v>203</v>
      </c>
      <c r="E205" s="6">
        <f t="shared" si="14"/>
        <v>172.02919132793394</v>
      </c>
      <c r="F205" s="4">
        <f t="shared" si="15"/>
        <v>70983.705722501603</v>
      </c>
      <c r="G205" s="2">
        <f t="shared" si="16"/>
        <v>827.97080867206603</v>
      </c>
      <c r="H205" s="4">
        <f t="shared" si="17"/>
        <v>132016.29427749844</v>
      </c>
      <c r="I205" s="3">
        <f>IF(ROUND(E205,2)&gt;0,I204-G205-Tabelle1[[#This Row],[Sondertilgung]],0)</f>
        <v>67983.705722501516</v>
      </c>
    </row>
    <row r="206" spans="4:9" x14ac:dyDescent="0.2">
      <c r="D206">
        <v>204</v>
      </c>
      <c r="E206" s="6">
        <f t="shared" si="14"/>
        <v>169.9592643062538</v>
      </c>
      <c r="F206" s="4">
        <f t="shared" si="15"/>
        <v>71153.664986807853</v>
      </c>
      <c r="G206" s="2">
        <f t="shared" si="16"/>
        <v>830.04073569374623</v>
      </c>
      <c r="H206" s="4">
        <f t="shared" si="17"/>
        <v>132846.33501319218</v>
      </c>
      <c r="I206" s="3">
        <f>IF(ROUND(E206,2)&gt;0,I205-G206-Tabelle1[[#This Row],[Sondertilgung]],0)</f>
        <v>67153.664986807766</v>
      </c>
    </row>
    <row r="207" spans="4:9" x14ac:dyDescent="0.2">
      <c r="D207">
        <v>205</v>
      </c>
      <c r="E207" s="6">
        <f t="shared" si="14"/>
        <v>167.88416246701942</v>
      </c>
      <c r="F207" s="4">
        <f t="shared" si="15"/>
        <v>71321.54914927487</v>
      </c>
      <c r="G207" s="2">
        <f t="shared" si="16"/>
        <v>832.11583753298055</v>
      </c>
      <c r="H207" s="4">
        <f t="shared" si="17"/>
        <v>133678.45085072514</v>
      </c>
      <c r="I207" s="3">
        <f>IF(ROUND(E207,2)&gt;0,I206-G207-Tabelle1[[#This Row],[Sondertilgung]],0)</f>
        <v>66321.549149274782</v>
      </c>
    </row>
    <row r="208" spans="4:9" x14ac:dyDescent="0.2">
      <c r="D208">
        <v>206</v>
      </c>
      <c r="E208" s="6">
        <f t="shared" si="14"/>
        <v>165.80387287318695</v>
      </c>
      <c r="F208" s="4">
        <f t="shared" si="15"/>
        <v>71487.353022148061</v>
      </c>
      <c r="G208" s="2">
        <f t="shared" si="16"/>
        <v>834.19612712681305</v>
      </c>
      <c r="H208" s="4">
        <f t="shared" si="17"/>
        <v>134512.64697785195</v>
      </c>
      <c r="I208" s="3">
        <f>IF(ROUND(E208,2)&gt;0,I207-G208-Tabelle1[[#This Row],[Sondertilgung]],0)</f>
        <v>65487.353022147967</v>
      </c>
    </row>
    <row r="209" spans="4:9" x14ac:dyDescent="0.2">
      <c r="D209">
        <v>207</v>
      </c>
      <c r="E209" s="6">
        <f t="shared" si="14"/>
        <v>163.71838255536991</v>
      </c>
      <c r="F209" s="4">
        <f t="shared" si="15"/>
        <v>71651.071404703427</v>
      </c>
      <c r="G209" s="2">
        <f t="shared" si="16"/>
        <v>836.28161744463011</v>
      </c>
      <c r="H209" s="4">
        <f t="shared" si="17"/>
        <v>135348.92859529657</v>
      </c>
      <c r="I209" s="3">
        <f>IF(ROUND(E209,2)&gt;0,I208-G209-Tabelle1[[#This Row],[Sondertilgung]],0)</f>
        <v>64651.07140470334</v>
      </c>
    </row>
    <row r="210" spans="4:9" x14ac:dyDescent="0.2">
      <c r="D210">
        <v>208</v>
      </c>
      <c r="E210" s="6">
        <f t="shared" si="14"/>
        <v>161.62767851175835</v>
      </c>
      <c r="F210" s="4">
        <f t="shared" si="15"/>
        <v>71812.699083215179</v>
      </c>
      <c r="G210" s="2">
        <f t="shared" si="16"/>
        <v>838.3723214882416</v>
      </c>
      <c r="H210" s="4">
        <f t="shared" si="17"/>
        <v>136187.30091678482</v>
      </c>
      <c r="I210" s="3">
        <f>IF(ROUND(E210,2)&gt;0,I209-G210-Tabelle1[[#This Row],[Sondertilgung]],0)</f>
        <v>63812.699083215099</v>
      </c>
    </row>
    <row r="211" spans="4:9" x14ac:dyDescent="0.2">
      <c r="D211">
        <v>209</v>
      </c>
      <c r="E211" s="6">
        <f t="shared" si="14"/>
        <v>159.53174770803773</v>
      </c>
      <c r="F211" s="4">
        <f t="shared" si="15"/>
        <v>71972.230830923218</v>
      </c>
      <c r="G211" s="2">
        <f t="shared" si="16"/>
        <v>840.46825229196224</v>
      </c>
      <c r="H211" s="4">
        <f t="shared" si="17"/>
        <v>137027.76916907678</v>
      </c>
      <c r="I211" s="3">
        <f>IF(ROUND(E211,2)&gt;0,I210-G211-Tabelle1[[#This Row],[Sondertilgung]],0)</f>
        <v>62972.230830923138</v>
      </c>
    </row>
    <row r="212" spans="4:9" x14ac:dyDescent="0.2">
      <c r="D212">
        <v>210</v>
      </c>
      <c r="E212" s="6">
        <f t="shared" si="14"/>
        <v>157.43057707730785</v>
      </c>
      <c r="F212" s="4">
        <f t="shared" si="15"/>
        <v>72129.661408000524</v>
      </c>
      <c r="G212" s="2">
        <f t="shared" si="16"/>
        <v>842.56942292269218</v>
      </c>
      <c r="H212" s="4">
        <f t="shared" si="17"/>
        <v>137870.33859199946</v>
      </c>
      <c r="I212" s="3">
        <f>IF(ROUND(E212,2)&gt;0,I211-G212-Tabelle1[[#This Row],[Sondertilgung]],0)</f>
        <v>62129.661408000444</v>
      </c>
    </row>
    <row r="213" spans="4:9" x14ac:dyDescent="0.2">
      <c r="D213">
        <v>211</v>
      </c>
      <c r="E213" s="6">
        <f t="shared" si="14"/>
        <v>155.32415352000109</v>
      </c>
      <c r="F213" s="4">
        <f t="shared" si="15"/>
        <v>72284.985561520531</v>
      </c>
      <c r="G213" s="2">
        <f t="shared" si="16"/>
        <v>844.67584647999888</v>
      </c>
      <c r="H213" s="4">
        <f t="shared" si="17"/>
        <v>138715.01443847947</v>
      </c>
      <c r="I213" s="3">
        <f>IF(ROUND(E213,2)&gt;0,I212-G213-Tabelle1[[#This Row],[Sondertilgung]],0)</f>
        <v>61284.985561520443</v>
      </c>
    </row>
    <row r="214" spans="4:9" x14ac:dyDescent="0.2">
      <c r="D214">
        <v>212</v>
      </c>
      <c r="E214" s="6">
        <f t="shared" si="14"/>
        <v>153.21246390380111</v>
      </c>
      <c r="F214" s="4">
        <f t="shared" si="15"/>
        <v>72438.198025424324</v>
      </c>
      <c r="G214" s="2">
        <f t="shared" si="16"/>
        <v>846.78753609619889</v>
      </c>
      <c r="H214" s="4">
        <f t="shared" si="17"/>
        <v>139561.80197457568</v>
      </c>
      <c r="I214" s="3">
        <f>IF(ROUND(E214,2)&gt;0,I213-G214-Tabelle1[[#This Row],[Sondertilgung]],0)</f>
        <v>60438.198025424244</v>
      </c>
    </row>
    <row r="215" spans="4:9" x14ac:dyDescent="0.2">
      <c r="D215">
        <v>213</v>
      </c>
      <c r="E215" s="6">
        <f t="shared" si="14"/>
        <v>151.09549506356061</v>
      </c>
      <c r="F215" s="4">
        <f t="shared" si="15"/>
        <v>72589.293520487889</v>
      </c>
      <c r="G215" s="2">
        <f t="shared" si="16"/>
        <v>848.90450493643937</v>
      </c>
      <c r="H215" s="4">
        <f t="shared" si="17"/>
        <v>140410.70647951213</v>
      </c>
      <c r="I215" s="3">
        <f>IF(ROUND(E215,2)&gt;0,I214-G215-Tabelle1[[#This Row],[Sondertilgung]],0)</f>
        <v>59589.293520487809</v>
      </c>
    </row>
    <row r="216" spans="4:9" x14ac:dyDescent="0.2">
      <c r="D216">
        <v>214</v>
      </c>
      <c r="E216" s="6">
        <f t="shared" si="14"/>
        <v>148.97323380121952</v>
      </c>
      <c r="F216" s="4">
        <f t="shared" si="15"/>
        <v>72738.266754289114</v>
      </c>
      <c r="G216" s="2">
        <f t="shared" si="16"/>
        <v>851.02676619878048</v>
      </c>
      <c r="H216" s="4">
        <f t="shared" si="17"/>
        <v>141261.7332457109</v>
      </c>
      <c r="I216" s="3">
        <f>IF(ROUND(E216,2)&gt;0,I215-G216-Tabelle1[[#This Row],[Sondertilgung]],0)</f>
        <v>58738.266754289027</v>
      </c>
    </row>
    <row r="217" spans="4:9" x14ac:dyDescent="0.2">
      <c r="D217">
        <v>215</v>
      </c>
      <c r="E217" s="6">
        <f t="shared" si="14"/>
        <v>146.84566688572258</v>
      </c>
      <c r="F217" s="4">
        <f t="shared" si="15"/>
        <v>72885.112421174839</v>
      </c>
      <c r="G217" s="2">
        <f t="shared" si="16"/>
        <v>853.15433311427739</v>
      </c>
      <c r="H217" s="4">
        <f t="shared" si="17"/>
        <v>142114.88757882518</v>
      </c>
      <c r="I217" s="3">
        <f>IF(ROUND(E217,2)&gt;0,I216-G217-Tabelle1[[#This Row],[Sondertilgung]],0)</f>
        <v>57885.112421174752</v>
      </c>
    </row>
    <row r="218" spans="4:9" x14ac:dyDescent="0.2">
      <c r="D218">
        <v>216</v>
      </c>
      <c r="E218" s="6">
        <f t="shared" si="14"/>
        <v>144.71278105293689</v>
      </c>
      <c r="F218" s="4">
        <f t="shared" si="15"/>
        <v>73029.825202227774</v>
      </c>
      <c r="G218" s="2">
        <f t="shared" si="16"/>
        <v>855.28721894706314</v>
      </c>
      <c r="H218" s="4">
        <f t="shared" si="17"/>
        <v>142970.17479777223</v>
      </c>
      <c r="I218" s="3">
        <f>IF(ROUND(E218,2)&gt;0,I217-G218-Tabelle1[[#This Row],[Sondertilgung]],0)</f>
        <v>57029.825202227687</v>
      </c>
    </row>
    <row r="219" spans="4:9" x14ac:dyDescent="0.2">
      <c r="D219">
        <v>217</v>
      </c>
      <c r="E219" s="6">
        <f t="shared" si="14"/>
        <v>142.57456300556922</v>
      </c>
      <c r="F219" s="4">
        <f t="shared" si="15"/>
        <v>73172.399765233349</v>
      </c>
      <c r="G219" s="2">
        <f t="shared" si="16"/>
        <v>857.42543699443081</v>
      </c>
      <c r="H219" s="4">
        <f t="shared" si="17"/>
        <v>143827.60023476667</v>
      </c>
      <c r="I219" s="3">
        <f>IF(ROUND(E219,2)&gt;0,I218-G219-Tabelle1[[#This Row],[Sondertilgung]],0)</f>
        <v>56172.399765233255</v>
      </c>
    </row>
    <row r="220" spans="4:9" x14ac:dyDescent="0.2">
      <c r="D220">
        <v>218</v>
      </c>
      <c r="E220" s="6">
        <f t="shared" si="14"/>
        <v>140.43099941308313</v>
      </c>
      <c r="F220" s="4">
        <f t="shared" si="15"/>
        <v>73312.830764646438</v>
      </c>
      <c r="G220" s="2">
        <f t="shared" si="16"/>
        <v>859.5690005869169</v>
      </c>
      <c r="H220" s="4">
        <f t="shared" si="17"/>
        <v>144687.16923535359</v>
      </c>
      <c r="I220" s="3">
        <f>IF(ROUND(E220,2)&gt;0,I219-G220-Tabelle1[[#This Row],[Sondertilgung]],0)</f>
        <v>55312.830764646336</v>
      </c>
    </row>
    <row r="221" spans="4:9" x14ac:dyDescent="0.2">
      <c r="D221">
        <v>219</v>
      </c>
      <c r="E221" s="6">
        <f t="shared" si="14"/>
        <v>138.28207691161583</v>
      </c>
      <c r="F221" s="4">
        <f t="shared" si="15"/>
        <v>73451.112841558061</v>
      </c>
      <c r="G221" s="2">
        <f t="shared" si="16"/>
        <v>861.71792308838417</v>
      </c>
      <c r="H221" s="4">
        <f t="shared" si="17"/>
        <v>145548.88715844197</v>
      </c>
      <c r="I221" s="3">
        <f>IF(ROUND(E221,2)&gt;0,I220-G221-Tabelle1[[#This Row],[Sondertilgung]],0)</f>
        <v>54451.112841557951</v>
      </c>
    </row>
    <row r="222" spans="4:9" x14ac:dyDescent="0.2">
      <c r="D222">
        <v>220</v>
      </c>
      <c r="E222" s="6">
        <f t="shared" si="14"/>
        <v>136.12778210389487</v>
      </c>
      <c r="F222" s="4">
        <f t="shared" si="15"/>
        <v>73587.240623661957</v>
      </c>
      <c r="G222" s="2">
        <f t="shared" si="16"/>
        <v>863.8722178961051</v>
      </c>
      <c r="H222" s="4">
        <f t="shared" si="17"/>
        <v>146412.75937633807</v>
      </c>
      <c r="I222" s="3">
        <f>IF(ROUND(E222,2)&gt;0,I221-G222-Tabelle1[[#This Row],[Sondertilgung]],0)</f>
        <v>53587.240623661848</v>
      </c>
    </row>
    <row r="223" spans="4:9" x14ac:dyDescent="0.2">
      <c r="D223">
        <v>221</v>
      </c>
      <c r="E223" s="6">
        <f t="shared" si="14"/>
        <v>133.96810155915463</v>
      </c>
      <c r="F223" s="4">
        <f t="shared" si="15"/>
        <v>73721.208725221106</v>
      </c>
      <c r="G223" s="2">
        <f t="shared" si="16"/>
        <v>866.03189844084534</v>
      </c>
      <c r="H223" s="4">
        <f t="shared" si="17"/>
        <v>147278.79127477892</v>
      </c>
      <c r="I223" s="3">
        <f>IF(ROUND(E223,2)&gt;0,I222-G223-Tabelle1[[#This Row],[Sondertilgung]],0)</f>
        <v>52721.208725221004</v>
      </c>
    </row>
    <row r="224" spans="4:9" x14ac:dyDescent="0.2">
      <c r="D224">
        <v>222</v>
      </c>
      <c r="E224" s="6">
        <f t="shared" si="14"/>
        <v>131.80302181305251</v>
      </c>
      <c r="F224" s="4">
        <f t="shared" si="15"/>
        <v>73853.011747034165</v>
      </c>
      <c r="G224" s="2">
        <f t="shared" si="16"/>
        <v>868.19697818694749</v>
      </c>
      <c r="H224" s="4">
        <f t="shared" si="17"/>
        <v>148146.98825296588</v>
      </c>
      <c r="I224" s="3">
        <f>IF(ROUND(E224,2)&gt;0,I223-G224-Tabelle1[[#This Row],[Sondertilgung]],0)</f>
        <v>51853.011747034056</v>
      </c>
    </row>
    <row r="225" spans="4:9" x14ac:dyDescent="0.2">
      <c r="D225">
        <v>223</v>
      </c>
      <c r="E225" s="6">
        <f t="shared" si="14"/>
        <v>129.63252936758514</v>
      </c>
      <c r="F225" s="4">
        <f t="shared" si="15"/>
        <v>73982.644276401756</v>
      </c>
      <c r="G225" s="2">
        <f t="shared" si="16"/>
        <v>870.36747063241489</v>
      </c>
      <c r="H225" s="4">
        <f t="shared" si="17"/>
        <v>149017.3557235983</v>
      </c>
      <c r="I225" s="3">
        <f>IF(ROUND(E225,2)&gt;0,I224-G225-Tabelle1[[#This Row],[Sondertilgung]],0)</f>
        <v>50982.644276401639</v>
      </c>
    </row>
    <row r="226" spans="4:9" x14ac:dyDescent="0.2">
      <c r="D226">
        <v>224</v>
      </c>
      <c r="E226" s="6">
        <f t="shared" si="14"/>
        <v>127.45661069100409</v>
      </c>
      <c r="F226" s="4">
        <f t="shared" si="15"/>
        <v>74110.100887092762</v>
      </c>
      <c r="G226" s="2">
        <f t="shared" si="16"/>
        <v>872.54338930899587</v>
      </c>
      <c r="H226" s="4">
        <f t="shared" si="17"/>
        <v>149889.8991129073</v>
      </c>
      <c r="I226" s="3">
        <f>IF(ROUND(E226,2)&gt;0,I225-G226-Tabelle1[[#This Row],[Sondertilgung]],0)</f>
        <v>50110.100887092645</v>
      </c>
    </row>
    <row r="227" spans="4:9" x14ac:dyDescent="0.2">
      <c r="D227">
        <v>225</v>
      </c>
      <c r="E227" s="6">
        <f t="shared" si="14"/>
        <v>125.27525221773162</v>
      </c>
      <c r="F227" s="4">
        <f t="shared" si="15"/>
        <v>74235.376139310494</v>
      </c>
      <c r="G227" s="2">
        <f t="shared" si="16"/>
        <v>874.72474778226842</v>
      </c>
      <c r="H227" s="4">
        <f t="shared" si="17"/>
        <v>150764.62386068958</v>
      </c>
      <c r="I227" s="3">
        <f>IF(ROUND(E227,2)&gt;0,I226-G227-Tabelle1[[#This Row],[Sondertilgung]],0)</f>
        <v>49235.376139310378</v>
      </c>
    </row>
    <row r="228" spans="4:9" x14ac:dyDescent="0.2">
      <c r="D228">
        <v>226</v>
      </c>
      <c r="E228" s="6">
        <f t="shared" si="14"/>
        <v>123.08844034827594</v>
      </c>
      <c r="F228" s="4">
        <f t="shared" si="15"/>
        <v>74358.464579658772</v>
      </c>
      <c r="G228" s="2">
        <f t="shared" si="16"/>
        <v>876.91155965172402</v>
      </c>
      <c r="H228" s="4">
        <f t="shared" si="17"/>
        <v>151641.5354203413</v>
      </c>
      <c r="I228" s="3">
        <f>IF(ROUND(E228,2)&gt;0,I227-G228-Tabelle1[[#This Row],[Sondertilgung]],0)</f>
        <v>48358.464579658656</v>
      </c>
    </row>
    <row r="229" spans="4:9" x14ac:dyDescent="0.2">
      <c r="D229">
        <v>227</v>
      </c>
      <c r="E229" s="6">
        <f t="shared" si="14"/>
        <v>120.89616144914663</v>
      </c>
      <c r="F229" s="4">
        <f t="shared" si="15"/>
        <v>74479.360741107914</v>
      </c>
      <c r="G229" s="2">
        <f t="shared" si="16"/>
        <v>879.10383855085342</v>
      </c>
      <c r="H229" s="4">
        <f t="shared" si="17"/>
        <v>152520.63925889216</v>
      </c>
      <c r="I229" s="3">
        <f>IF(ROUND(E229,2)&gt;0,I228-G229-Tabelle1[[#This Row],[Sondertilgung]],0)</f>
        <v>47479.360741107805</v>
      </c>
    </row>
    <row r="230" spans="4:9" x14ac:dyDescent="0.2">
      <c r="D230">
        <v>228</v>
      </c>
      <c r="E230" s="6">
        <f t="shared" si="14"/>
        <v>118.69840185276951</v>
      </c>
      <c r="F230" s="4">
        <f t="shared" si="15"/>
        <v>74598.059142960687</v>
      </c>
      <c r="G230" s="2">
        <f t="shared" si="16"/>
        <v>881.30159814723049</v>
      </c>
      <c r="H230" s="4">
        <f t="shared" si="17"/>
        <v>153401.94085703939</v>
      </c>
      <c r="I230" s="3">
        <f>IF(ROUND(E230,2)&gt;0,I229-G230-Tabelle1[[#This Row],[Sondertilgung]],0)</f>
        <v>46598.059142960577</v>
      </c>
    </row>
    <row r="231" spans="4:9" x14ac:dyDescent="0.2">
      <c r="D231">
        <v>229</v>
      </c>
      <c r="E231" s="6">
        <f t="shared" si="14"/>
        <v>116.49514785740143</v>
      </c>
      <c r="F231" s="4">
        <f t="shared" si="15"/>
        <v>74714.554290818094</v>
      </c>
      <c r="G231" s="2">
        <f t="shared" si="16"/>
        <v>883.50485214259857</v>
      </c>
      <c r="H231" s="4">
        <f t="shared" si="17"/>
        <v>154285.44570918198</v>
      </c>
      <c r="I231" s="3">
        <f>IF(ROUND(E231,2)&gt;0,I230-G231-Tabelle1[[#This Row],[Sondertilgung]],0)</f>
        <v>45714.554290817978</v>
      </c>
    </row>
    <row r="232" spans="4:9" x14ac:dyDescent="0.2">
      <c r="D232">
        <v>230</v>
      </c>
      <c r="E232" s="6">
        <f t="shared" si="14"/>
        <v>114.28638572704494</v>
      </c>
      <c r="F232" s="4">
        <f t="shared" si="15"/>
        <v>74828.840676545136</v>
      </c>
      <c r="G232" s="2">
        <f t="shared" si="16"/>
        <v>885.71361427295506</v>
      </c>
      <c r="H232" s="4">
        <f t="shared" si="17"/>
        <v>155171.15932345492</v>
      </c>
      <c r="I232" s="3">
        <f>IF(ROUND(E232,2)&gt;0,I231-G232-Tabelle1[[#This Row],[Sondertilgung]],0)</f>
        <v>44828.84067654502</v>
      </c>
    </row>
    <row r="233" spans="4:9" x14ac:dyDescent="0.2">
      <c r="D233">
        <v>231</v>
      </c>
      <c r="E233" s="6">
        <f t="shared" si="14"/>
        <v>112.07210169136255</v>
      </c>
      <c r="F233" s="4">
        <f t="shared" si="15"/>
        <v>74940.912778236496</v>
      </c>
      <c r="G233" s="2">
        <f t="shared" si="16"/>
        <v>887.9278983086374</v>
      </c>
      <c r="H233" s="4">
        <f t="shared" si="17"/>
        <v>156059.08722176356</v>
      </c>
      <c r="I233" s="3">
        <f>IF(ROUND(E233,2)&gt;0,I232-G233-Tabelle1[[#This Row],[Sondertilgung]],0)</f>
        <v>43940.912778236379</v>
      </c>
    </row>
    <row r="234" spans="4:9" x14ac:dyDescent="0.2">
      <c r="D234">
        <v>232</v>
      </c>
      <c r="E234" s="6">
        <f t="shared" si="14"/>
        <v>109.85228194559095</v>
      </c>
      <c r="F234" s="4">
        <f t="shared" ref="F234:F242" si="18">IF(ROUND(E234,2)=0,0,+F233+E234)</f>
        <v>75050.765060182093</v>
      </c>
      <c r="G234" s="2">
        <f t="shared" si="16"/>
        <v>890.1477180544091</v>
      </c>
      <c r="H234" s="4">
        <f t="shared" ref="H234:H242" si="19">IF(ROUND(E234,2)&gt;0,+H233+G234+J234,0)</f>
        <v>156949.23493981798</v>
      </c>
      <c r="I234" s="3">
        <f>IF(ROUND(E234,2)&gt;0,I233-G234-Tabelle1[[#This Row],[Sondertilgung]],0)</f>
        <v>43050.76506018197</v>
      </c>
    </row>
    <row r="235" spans="4:9" x14ac:dyDescent="0.2">
      <c r="D235">
        <v>233</v>
      </c>
      <c r="E235" s="6">
        <f t="shared" si="14"/>
        <v>107.62691265045493</v>
      </c>
      <c r="F235" s="4">
        <f t="shared" si="18"/>
        <v>75158.391972832542</v>
      </c>
      <c r="G235" s="2">
        <f t="shared" si="16"/>
        <v>892.37308734954513</v>
      </c>
      <c r="H235" s="4">
        <f t="shared" si="19"/>
        <v>157841.60802716753</v>
      </c>
      <c r="I235" s="3">
        <f>IF(ROUND(E235,2)&gt;0,I234-G235-Tabelle1[[#This Row],[Sondertilgung]],0)</f>
        <v>42158.391972832425</v>
      </c>
    </row>
    <row r="236" spans="4:9" x14ac:dyDescent="0.2">
      <c r="D236">
        <v>234</v>
      </c>
      <c r="E236" s="6">
        <f t="shared" si="14"/>
        <v>105.39597993208106</v>
      </c>
      <c r="F236" s="4">
        <f t="shared" si="18"/>
        <v>75263.787952764629</v>
      </c>
      <c r="G236" s="2">
        <f t="shared" si="16"/>
        <v>894.6040200679189</v>
      </c>
      <c r="H236" s="4">
        <f t="shared" si="19"/>
        <v>158736.21204723546</v>
      </c>
      <c r="I236" s="3">
        <f>IF(ROUND(E236,2)&gt;0,I235-G236-Tabelle1[[#This Row],[Sondertilgung]],0)</f>
        <v>41263.787952764505</v>
      </c>
    </row>
    <row r="237" spans="4:9" x14ac:dyDescent="0.2">
      <c r="D237">
        <v>235</v>
      </c>
      <c r="E237" s="6">
        <f t="shared" si="14"/>
        <v>103.15946988191126</v>
      </c>
      <c r="F237" s="4">
        <f t="shared" si="18"/>
        <v>75366.947422646539</v>
      </c>
      <c r="G237" s="2">
        <f t="shared" si="16"/>
        <v>896.84053011808874</v>
      </c>
      <c r="H237" s="4">
        <f t="shared" si="19"/>
        <v>159633.05257735355</v>
      </c>
      <c r="I237" s="3">
        <f>IF(ROUND(E237,2)&gt;0,I236-G237-Tabelle1[[#This Row],[Sondertilgung]],0)</f>
        <v>40366.947422646415</v>
      </c>
    </row>
    <row r="238" spans="4:9" x14ac:dyDescent="0.2">
      <c r="D238">
        <v>236</v>
      </c>
      <c r="E238" s="6">
        <f t="shared" si="14"/>
        <v>100.91736855661604</v>
      </c>
      <c r="F238" s="4">
        <f t="shared" si="18"/>
        <v>75467.864791203159</v>
      </c>
      <c r="G238" s="2">
        <f t="shared" si="16"/>
        <v>899.082631443384</v>
      </c>
      <c r="H238" s="4">
        <f t="shared" si="19"/>
        <v>160532.13520879694</v>
      </c>
      <c r="I238" s="3">
        <f>IF(ROUND(E238,2)&gt;0,I237-G238-Tabelle1[[#This Row],[Sondertilgung]],0)</f>
        <v>39467.864791203028</v>
      </c>
    </row>
    <row r="239" spans="4:9" x14ac:dyDescent="0.2">
      <c r="D239">
        <v>237</v>
      </c>
      <c r="E239" s="6">
        <f t="shared" si="14"/>
        <v>98.669661978007568</v>
      </c>
      <c r="F239" s="4">
        <f t="shared" si="18"/>
        <v>75566.534453181172</v>
      </c>
      <c r="G239" s="2">
        <f t="shared" si="16"/>
        <v>901.33033802199247</v>
      </c>
      <c r="H239" s="4">
        <f t="shared" si="19"/>
        <v>161433.46554681894</v>
      </c>
      <c r="I239" s="3">
        <f>IF(ROUND(E239,2)&gt;0,I238-G239-Tabelle1[[#This Row],[Sondertilgung]],0)</f>
        <v>38566.534453181033</v>
      </c>
    </row>
    <row r="240" spans="4:9" x14ac:dyDescent="0.2">
      <c r="D240">
        <v>238</v>
      </c>
      <c r="E240" s="6">
        <f t="shared" si="14"/>
        <v>96.416336132952566</v>
      </c>
      <c r="F240" s="4">
        <f t="shared" si="18"/>
        <v>75662.950789314127</v>
      </c>
      <c r="G240" s="2">
        <f t="shared" si="16"/>
        <v>903.58366386704745</v>
      </c>
      <c r="H240" s="4">
        <f t="shared" si="19"/>
        <v>162337.049210686</v>
      </c>
      <c r="I240" s="3">
        <f>IF(ROUND(E240,2)&gt;0,I239-G240-Tabelle1[[#This Row],[Sondertilgung]],0)</f>
        <v>37662.950789313989</v>
      </c>
    </row>
    <row r="241" spans="4:9" x14ac:dyDescent="0.2">
      <c r="D241">
        <v>239</v>
      </c>
      <c r="E241" s="6">
        <f t="shared" si="14"/>
        <v>94.157376973284968</v>
      </c>
      <c r="F241" s="4">
        <f t="shared" si="18"/>
        <v>75757.108166287406</v>
      </c>
      <c r="G241" s="2">
        <f t="shared" si="16"/>
        <v>905.84262302671505</v>
      </c>
      <c r="H241" s="4">
        <f t="shared" si="19"/>
        <v>163242.89183371273</v>
      </c>
      <c r="I241" s="3">
        <f>IF(ROUND(E241,2)&gt;0,I240-G241-Tabelle1[[#This Row],[Sondertilgung]],0)</f>
        <v>36757.108166287275</v>
      </c>
    </row>
    <row r="242" spans="4:9" x14ac:dyDescent="0.2">
      <c r="D242">
        <v>240</v>
      </c>
      <c r="E242" s="6">
        <f t="shared" si="14"/>
        <v>91.892770415718189</v>
      </c>
      <c r="F242" s="4">
        <f t="shared" si="18"/>
        <v>75849.000936703131</v>
      </c>
      <c r="G242" s="2">
        <f t="shared" si="16"/>
        <v>908.10722958428187</v>
      </c>
      <c r="H242" s="4">
        <f t="shared" si="19"/>
        <v>164150.999063297</v>
      </c>
      <c r="I242" s="3">
        <f>IF(ROUND(E242,2)&gt;0,I241-G242-Tabelle1[[#This Row],[Sondertilgung]],0)</f>
        <v>35849.000936702992</v>
      </c>
    </row>
    <row r="243" spans="4:9" x14ac:dyDescent="0.2">
      <c r="D243">
        <v>241</v>
      </c>
      <c r="E243" s="6">
        <f t="shared" ref="E243:E306" si="20">IF(I242*Zinssatz/12&lt;=0,0,I242*Zinssatz/12)</f>
        <v>89.622502341757482</v>
      </c>
      <c r="F243" s="4">
        <f>IF(ROUND(E243,2)=0,0,+F242+E243)</f>
        <v>75938.623439044895</v>
      </c>
      <c r="G243" s="2">
        <f t="shared" si="16"/>
        <v>910.37749765824253</v>
      </c>
      <c r="H243" s="4">
        <f>IF(ROUND(E243,2)&gt;0,+H242+G243+J243,0)</f>
        <v>165061.37656095525</v>
      </c>
      <c r="I243" s="3">
        <f>IF(ROUND(E243,2)&gt;0,I242-G243-Tabelle1[[#This Row],[Sondertilgung]],0)</f>
        <v>34938.62343904475</v>
      </c>
    </row>
    <row r="244" spans="4:9" x14ac:dyDescent="0.2">
      <c r="D244">
        <v>242</v>
      </c>
      <c r="E244" s="6">
        <f t="shared" si="20"/>
        <v>87.346558597611875</v>
      </c>
      <c r="F244" s="4">
        <f t="shared" ref="F244:F307" si="21">IF(ROUND(E244,2)=0,0,+F243+E244)</f>
        <v>76025.969997642504</v>
      </c>
      <c r="G244" s="2">
        <f t="shared" si="16"/>
        <v>912.65344140238813</v>
      </c>
      <c r="H244" s="4">
        <f t="shared" ref="H244:H307" si="22">IF(ROUND(E244,2)&gt;0,+H243+G244+J244,0)</f>
        <v>165974.03000235764</v>
      </c>
      <c r="I244" s="3">
        <f>IF(ROUND(E244,2)&gt;0,I243-G244-Tabelle1[[#This Row],[Sondertilgung]],0)</f>
        <v>34025.969997642358</v>
      </c>
    </row>
    <row r="245" spans="4:9" x14ac:dyDescent="0.2">
      <c r="D245">
        <v>243</v>
      </c>
      <c r="E245" s="6">
        <f t="shared" si="20"/>
        <v>85.064924994105894</v>
      </c>
      <c r="F245" s="4">
        <f t="shared" si="21"/>
        <v>76111.034922636609</v>
      </c>
      <c r="G245" s="2">
        <f t="shared" si="16"/>
        <v>914.93507500589408</v>
      </c>
      <c r="H245" s="4">
        <f t="shared" si="22"/>
        <v>166888.96507736354</v>
      </c>
      <c r="I245" s="3">
        <f>IF(ROUND(E245,2)&gt;0,I244-G245-Tabelle1[[#This Row],[Sondertilgung]],0)</f>
        <v>33111.034922636463</v>
      </c>
    </row>
    <row r="246" spans="4:9" x14ac:dyDescent="0.2">
      <c r="D246">
        <v>244</v>
      </c>
      <c r="E246" s="6">
        <f t="shared" si="20"/>
        <v>82.777587306591158</v>
      </c>
      <c r="F246" s="4">
        <f t="shared" si="21"/>
        <v>76193.812509943207</v>
      </c>
      <c r="G246" s="2">
        <f t="shared" si="16"/>
        <v>917.22241269340884</v>
      </c>
      <c r="H246" s="4">
        <f t="shared" si="22"/>
        <v>167806.18749005694</v>
      </c>
      <c r="I246" s="3">
        <f>IF(ROUND(E246,2)&gt;0,I245-G246-Tabelle1[[#This Row],[Sondertilgung]],0)</f>
        <v>32193.812509943054</v>
      </c>
    </row>
    <row r="247" spans="4:9" x14ac:dyDescent="0.2">
      <c r="D247">
        <v>245</v>
      </c>
      <c r="E247" s="6">
        <f t="shared" si="20"/>
        <v>80.48453127485763</v>
      </c>
      <c r="F247" s="4">
        <f t="shared" si="21"/>
        <v>76274.297041218058</v>
      </c>
      <c r="G247" s="2">
        <f t="shared" si="16"/>
        <v>919.51546872514234</v>
      </c>
      <c r="H247" s="4">
        <f t="shared" si="22"/>
        <v>168725.70295878209</v>
      </c>
      <c r="I247" s="3">
        <f>IF(ROUND(E247,2)&gt;0,I246-G247-Tabelle1[[#This Row],[Sondertilgung]],0)</f>
        <v>31274.297041217913</v>
      </c>
    </row>
    <row r="248" spans="4:9" x14ac:dyDescent="0.2">
      <c r="D248">
        <v>246</v>
      </c>
      <c r="E248" s="6">
        <f t="shared" si="20"/>
        <v>78.185742603044773</v>
      </c>
      <c r="F248" s="4">
        <f t="shared" si="21"/>
        <v>76352.482783821106</v>
      </c>
      <c r="G248" s="2">
        <f t="shared" si="16"/>
        <v>921.81425739695521</v>
      </c>
      <c r="H248" s="4">
        <f t="shared" si="22"/>
        <v>169647.51721617905</v>
      </c>
      <c r="I248" s="3">
        <f>IF(ROUND(E248,2)&gt;0,I247-G248-Tabelle1[[#This Row],[Sondertilgung]],0)</f>
        <v>30352.482783820957</v>
      </c>
    </row>
    <row r="249" spans="4:9" x14ac:dyDescent="0.2">
      <c r="D249">
        <v>247</v>
      </c>
      <c r="E249" s="6">
        <f t="shared" si="20"/>
        <v>75.881206959552387</v>
      </c>
      <c r="F249" s="4">
        <f t="shared" si="21"/>
        <v>76428.363990780665</v>
      </c>
      <c r="G249" s="2">
        <f t="shared" si="16"/>
        <v>924.1187930404476</v>
      </c>
      <c r="H249" s="4">
        <f t="shared" si="22"/>
        <v>170571.63600921951</v>
      </c>
      <c r="I249" s="3">
        <f>IF(ROUND(E249,2)&gt;0,I248-G249-Tabelle1[[#This Row],[Sondertilgung]],0)</f>
        <v>29428.363990780508</v>
      </c>
    </row>
    <row r="250" spans="4:9" x14ac:dyDescent="0.2">
      <c r="D250">
        <v>248</v>
      </c>
      <c r="E250" s="6">
        <f t="shared" si="20"/>
        <v>73.57090997695127</v>
      </c>
      <c r="F250" s="4">
        <f t="shared" si="21"/>
        <v>76501.934900757609</v>
      </c>
      <c r="G250" s="2">
        <f t="shared" si="16"/>
        <v>926.42909002304873</v>
      </c>
      <c r="H250" s="4">
        <f t="shared" si="22"/>
        <v>171498.06509924255</v>
      </c>
      <c r="I250" s="3">
        <f>IF(ROUND(E250,2)&gt;0,I249-G250-Tabelle1[[#This Row],[Sondertilgung]],0)</f>
        <v>28501.93490075746</v>
      </c>
    </row>
    <row r="251" spans="4:9" x14ac:dyDescent="0.2">
      <c r="D251">
        <v>249</v>
      </c>
      <c r="E251" s="6">
        <f t="shared" si="20"/>
        <v>71.254837251893647</v>
      </c>
      <c r="F251" s="4">
        <f t="shared" si="21"/>
        <v>76573.189738009503</v>
      </c>
      <c r="G251" s="2">
        <f t="shared" si="16"/>
        <v>928.7451627481064</v>
      </c>
      <c r="H251" s="4">
        <f t="shared" si="22"/>
        <v>172426.81026199067</v>
      </c>
      <c r="I251" s="3">
        <f>IF(ROUND(E251,2)&gt;0,I250-G251-Tabelle1[[#This Row],[Sondertilgung]],0)</f>
        <v>27573.189738009354</v>
      </c>
    </row>
    <row r="252" spans="4:9" x14ac:dyDescent="0.2">
      <c r="D252">
        <v>250</v>
      </c>
      <c r="E252" s="6">
        <f t="shared" si="20"/>
        <v>68.932974345023382</v>
      </c>
      <c r="F252" s="4">
        <f t="shared" si="21"/>
        <v>76642.122712354525</v>
      </c>
      <c r="G252" s="2">
        <f t="shared" si="16"/>
        <v>931.06702565497665</v>
      </c>
      <c r="H252" s="4">
        <f t="shared" si="22"/>
        <v>173357.87728764565</v>
      </c>
      <c r="I252" s="3">
        <f>IF(ROUND(E252,2)&gt;0,I251-G252-Tabelle1[[#This Row],[Sondertilgung]],0)</f>
        <v>26642.122712354376</v>
      </c>
    </row>
    <row r="253" spans="4:9" x14ac:dyDescent="0.2">
      <c r="D253">
        <v>251</v>
      </c>
      <c r="E253" s="6">
        <f t="shared" si="20"/>
        <v>66.60530678088594</v>
      </c>
      <c r="F253" s="4">
        <f t="shared" si="21"/>
        <v>76708.728019135408</v>
      </c>
      <c r="G253" s="2">
        <f t="shared" si="16"/>
        <v>933.39469321911406</v>
      </c>
      <c r="H253" s="4">
        <f t="shared" si="22"/>
        <v>174291.27198086475</v>
      </c>
      <c r="I253" s="3">
        <f>IF(ROUND(E253,2)&gt;0,I252-G253-Tabelle1[[#This Row],[Sondertilgung]],0)</f>
        <v>25708.728019135262</v>
      </c>
    </row>
    <row r="254" spans="4:9" x14ac:dyDescent="0.2">
      <c r="D254">
        <v>252</v>
      </c>
      <c r="E254" s="6">
        <f t="shared" si="20"/>
        <v>64.271820047838148</v>
      </c>
      <c r="F254" s="4">
        <f t="shared" si="21"/>
        <v>76772.999839183249</v>
      </c>
      <c r="G254" s="2">
        <f t="shared" si="16"/>
        <v>935.7281799521619</v>
      </c>
      <c r="H254" s="4">
        <f t="shared" si="22"/>
        <v>175227.00016081691</v>
      </c>
      <c r="I254" s="3">
        <f>IF(ROUND(E254,2)&gt;0,I253-G254-Tabelle1[[#This Row],[Sondertilgung]],0)</f>
        <v>24772.9998391831</v>
      </c>
    </row>
    <row r="255" spans="4:9" x14ac:dyDescent="0.2">
      <c r="D255">
        <v>253</v>
      </c>
      <c r="E255" s="6">
        <f t="shared" si="20"/>
        <v>61.932499597957751</v>
      </c>
      <c r="F255" s="4">
        <f t="shared" si="21"/>
        <v>76834.932338781204</v>
      </c>
      <c r="G255" s="2">
        <f t="shared" si="16"/>
        <v>938.06750040204224</v>
      </c>
      <c r="H255" s="4">
        <f t="shared" si="22"/>
        <v>176165.06766121896</v>
      </c>
      <c r="I255" s="3">
        <f>IF(ROUND(E255,2)&gt;0,I254-G255-Tabelle1[[#This Row],[Sondertilgung]],0)</f>
        <v>23834.932338781058</v>
      </c>
    </row>
    <row r="256" spans="4:9" x14ac:dyDescent="0.2">
      <c r="D256">
        <v>254</v>
      </c>
      <c r="E256" s="6">
        <f t="shared" si="20"/>
        <v>59.587330846952646</v>
      </c>
      <c r="F256" s="4">
        <f t="shared" si="21"/>
        <v>76894.519669628149</v>
      </c>
      <c r="G256" s="2">
        <f t="shared" si="16"/>
        <v>940.41266915304732</v>
      </c>
      <c r="H256" s="4">
        <f t="shared" si="22"/>
        <v>177105.480330372</v>
      </c>
      <c r="I256" s="3">
        <f>IF(ROUND(E256,2)&gt;0,I255-G256-Tabelle1[[#This Row],[Sondertilgung]],0)</f>
        <v>22894.519669628011</v>
      </c>
    </row>
    <row r="257" spans="4:9" x14ac:dyDescent="0.2">
      <c r="D257">
        <v>255</v>
      </c>
      <c r="E257" s="6">
        <f t="shared" si="20"/>
        <v>57.23629917407002</v>
      </c>
      <c r="F257" s="4">
        <f t="shared" si="21"/>
        <v>76951.755968802216</v>
      </c>
      <c r="G257" s="2">
        <f t="shared" si="16"/>
        <v>942.76370082592996</v>
      </c>
      <c r="H257" s="4">
        <f t="shared" si="22"/>
        <v>178048.24403119792</v>
      </c>
      <c r="I257" s="3">
        <f>IF(ROUND(E257,2)&gt;0,I256-G257-Tabelle1[[#This Row],[Sondertilgung]],0)</f>
        <v>21951.755968802081</v>
      </c>
    </row>
    <row r="258" spans="4:9" x14ac:dyDescent="0.2">
      <c r="D258">
        <v>256</v>
      </c>
      <c r="E258" s="6">
        <f t="shared" si="20"/>
        <v>54.879389922005203</v>
      </c>
      <c r="F258" s="4">
        <f t="shared" si="21"/>
        <v>77006.635358724219</v>
      </c>
      <c r="G258" s="2">
        <f t="shared" si="16"/>
        <v>945.1206100779948</v>
      </c>
      <c r="H258" s="4">
        <f t="shared" si="22"/>
        <v>178993.3646412759</v>
      </c>
      <c r="I258" s="3">
        <f>IF(ROUND(E258,2)&gt;0,I257-G258-Tabelle1[[#This Row],[Sondertilgung]],0)</f>
        <v>21006.635358724085</v>
      </c>
    </row>
    <row r="259" spans="4:9" x14ac:dyDescent="0.2">
      <c r="D259">
        <v>257</v>
      </c>
      <c r="E259" s="6">
        <f t="shared" si="20"/>
        <v>52.516588396810214</v>
      </c>
      <c r="F259" s="4">
        <f t="shared" si="21"/>
        <v>77059.151947121034</v>
      </c>
      <c r="G259" s="2">
        <f t="shared" si="16"/>
        <v>947.48341160318978</v>
      </c>
      <c r="H259" s="4">
        <f t="shared" si="22"/>
        <v>179940.8480528791</v>
      </c>
      <c r="I259" s="3">
        <f>IF(ROUND(E259,2)&gt;0,I258-G259-Tabelle1[[#This Row],[Sondertilgung]],0)</f>
        <v>20059.151947120896</v>
      </c>
    </row>
    <row r="260" spans="4:9" x14ac:dyDescent="0.2">
      <c r="D260">
        <v>258</v>
      </c>
      <c r="E260" s="6">
        <f t="shared" si="20"/>
        <v>50.147879867802239</v>
      </c>
      <c r="F260" s="4">
        <f t="shared" si="21"/>
        <v>77109.299826988834</v>
      </c>
      <c r="G260" s="2">
        <f t="shared" ref="G260:G323" si="23">IF(ROUND(E260,2)&gt;0,IF(Annuität&gt;(E260+I259),I259,Annuität-E260),0)</f>
        <v>949.8521201321978</v>
      </c>
      <c r="H260" s="4">
        <f t="shared" si="22"/>
        <v>180890.70017301128</v>
      </c>
      <c r="I260" s="3">
        <f>IF(ROUND(E260,2)&gt;0,I259-G260-Tabelle1[[#This Row],[Sondertilgung]],0)</f>
        <v>19109.299826988699</v>
      </c>
    </row>
    <row r="261" spans="4:9" x14ac:dyDescent="0.2">
      <c r="D261">
        <v>259</v>
      </c>
      <c r="E261" s="6">
        <f t="shared" si="20"/>
        <v>47.773249567471744</v>
      </c>
      <c r="F261" s="4">
        <f t="shared" si="21"/>
        <v>77157.073076556306</v>
      </c>
      <c r="G261" s="2">
        <f t="shared" si="23"/>
        <v>952.22675043252821</v>
      </c>
      <c r="H261" s="4">
        <f t="shared" si="22"/>
        <v>181842.9269234438</v>
      </c>
      <c r="I261" s="3">
        <f>IF(ROUND(E261,2)&gt;0,I260-G261-Tabelle1[[#This Row],[Sondertilgung]],0)</f>
        <v>18157.073076556171</v>
      </c>
    </row>
    <row r="262" spans="4:9" x14ac:dyDescent="0.2">
      <c r="D262">
        <v>260</v>
      </c>
      <c r="E262" s="6">
        <f t="shared" si="20"/>
        <v>45.392682691390426</v>
      </c>
      <c r="F262" s="4">
        <f t="shared" si="21"/>
        <v>77202.465759247701</v>
      </c>
      <c r="G262" s="2">
        <f t="shared" si="23"/>
        <v>954.60731730860959</v>
      </c>
      <c r="H262" s="4">
        <f t="shared" si="22"/>
        <v>182797.5342407524</v>
      </c>
      <c r="I262" s="3">
        <f>IF(ROUND(E262,2)&gt;0,I261-G262-Tabelle1[[#This Row],[Sondertilgung]],0)</f>
        <v>17202.465759247563</v>
      </c>
    </row>
    <row r="263" spans="4:9" x14ac:dyDescent="0.2">
      <c r="D263">
        <v>261</v>
      </c>
      <c r="E263" s="6">
        <f t="shared" si="20"/>
        <v>43.006164398118905</v>
      </c>
      <c r="F263" s="4">
        <f t="shared" si="21"/>
        <v>77245.471923645819</v>
      </c>
      <c r="G263" s="2">
        <f t="shared" si="23"/>
        <v>956.99383560188107</v>
      </c>
      <c r="H263" s="4">
        <f t="shared" si="22"/>
        <v>183754.52807635427</v>
      </c>
      <c r="I263" s="3">
        <f>IF(ROUND(E263,2)&gt;0,I262-G263-Tabelle1[[#This Row],[Sondertilgung]],0)</f>
        <v>16245.471923645682</v>
      </c>
    </row>
    <row r="264" spans="4:9" x14ac:dyDescent="0.2">
      <c r="D264">
        <v>262</v>
      </c>
      <c r="E264" s="6">
        <f t="shared" si="20"/>
        <v>40.613679809114203</v>
      </c>
      <c r="F264" s="4">
        <f t="shared" si="21"/>
        <v>77286.085603454936</v>
      </c>
      <c r="G264" s="2">
        <f t="shared" si="23"/>
        <v>959.38632019088584</v>
      </c>
      <c r="H264" s="4">
        <f t="shared" si="22"/>
        <v>184713.91439654515</v>
      </c>
      <c r="I264" s="3">
        <f>IF(ROUND(E264,2)&gt;0,I263-G264-Tabelle1[[#This Row],[Sondertilgung]],0)</f>
        <v>15286.085603454796</v>
      </c>
    </row>
    <row r="265" spans="4:9" x14ac:dyDescent="0.2">
      <c r="D265">
        <v>263</v>
      </c>
      <c r="E265" s="6">
        <f t="shared" si="20"/>
        <v>38.215214008636984</v>
      </c>
      <c r="F265" s="4">
        <f t="shared" si="21"/>
        <v>77324.300817463576</v>
      </c>
      <c r="G265" s="2">
        <f t="shared" si="23"/>
        <v>961.78478599136304</v>
      </c>
      <c r="H265" s="4">
        <f t="shared" si="22"/>
        <v>185675.69918253651</v>
      </c>
      <c r="I265" s="3">
        <f>IF(ROUND(E265,2)&gt;0,I264-G265-Tabelle1[[#This Row],[Sondertilgung]],0)</f>
        <v>14324.300817463432</v>
      </c>
    </row>
    <row r="266" spans="4:9" x14ac:dyDescent="0.2">
      <c r="D266">
        <v>264</v>
      </c>
      <c r="E266" s="6">
        <f t="shared" si="20"/>
        <v>35.810752043658582</v>
      </c>
      <c r="F266" s="4">
        <f t="shared" si="21"/>
        <v>77360.111569507237</v>
      </c>
      <c r="G266" s="2">
        <f t="shared" si="23"/>
        <v>964.18924795634143</v>
      </c>
      <c r="H266" s="4">
        <f t="shared" si="22"/>
        <v>186639.88843049287</v>
      </c>
      <c r="I266" s="3">
        <f>IF(ROUND(E266,2)&gt;0,I265-G266-Tabelle1[[#This Row],[Sondertilgung]],0)</f>
        <v>13360.111569507091</v>
      </c>
    </row>
    <row r="267" spans="4:9" x14ac:dyDescent="0.2">
      <c r="D267">
        <v>265</v>
      </c>
      <c r="E267" s="6">
        <f t="shared" si="20"/>
        <v>33.400278923767722</v>
      </c>
      <c r="F267" s="4">
        <f t="shared" si="21"/>
        <v>77393.511848431008</v>
      </c>
      <c r="G267" s="2">
        <f t="shared" si="23"/>
        <v>966.5997210762323</v>
      </c>
      <c r="H267" s="4">
        <f t="shared" si="22"/>
        <v>187606.48815156909</v>
      </c>
      <c r="I267" s="3">
        <f>IF(ROUND(E267,2)&gt;0,I266-G267-Tabelle1[[#This Row],[Sondertilgung]],0)</f>
        <v>12393.511848430859</v>
      </c>
    </row>
    <row r="268" spans="4:9" x14ac:dyDescent="0.2">
      <c r="D268">
        <v>266</v>
      </c>
      <c r="E268" s="6">
        <f t="shared" si="20"/>
        <v>30.983779621077147</v>
      </c>
      <c r="F268" s="4">
        <f t="shared" si="21"/>
        <v>77424.495628052086</v>
      </c>
      <c r="G268" s="2">
        <f t="shared" si="23"/>
        <v>969.01622037892287</v>
      </c>
      <c r="H268" s="4">
        <f t="shared" si="22"/>
        <v>188575.50437194802</v>
      </c>
      <c r="I268" s="3">
        <f>IF(ROUND(E268,2)&gt;0,I267-G268-Tabelle1[[#This Row],[Sondertilgung]],0)</f>
        <v>11424.495628051936</v>
      </c>
    </row>
    <row r="269" spans="4:9" x14ac:dyDescent="0.2">
      <c r="D269">
        <v>267</v>
      </c>
      <c r="E269" s="6">
        <f t="shared" si="20"/>
        <v>28.56123907012984</v>
      </c>
      <c r="F269" s="4">
        <f t="shared" si="21"/>
        <v>77453.056867122214</v>
      </c>
      <c r="G269" s="2">
        <f t="shared" si="23"/>
        <v>971.43876092987011</v>
      </c>
      <c r="H269" s="4">
        <f t="shared" si="22"/>
        <v>189546.94313287787</v>
      </c>
      <c r="I269" s="3">
        <f>IF(ROUND(E269,2)&gt;0,I268-G269-Tabelle1[[#This Row],[Sondertilgung]],0)</f>
        <v>10453.056867122066</v>
      </c>
    </row>
    <row r="270" spans="4:9" x14ac:dyDescent="0.2">
      <c r="D270">
        <v>268</v>
      </c>
      <c r="E270" s="6">
        <f t="shared" si="20"/>
        <v>26.132642167805162</v>
      </c>
      <c r="F270" s="4">
        <f t="shared" si="21"/>
        <v>77479.189509290023</v>
      </c>
      <c r="G270" s="2">
        <f t="shared" si="23"/>
        <v>973.86735783219478</v>
      </c>
      <c r="H270" s="4">
        <f t="shared" si="22"/>
        <v>190520.81049071008</v>
      </c>
      <c r="I270" s="3">
        <f>IF(ROUND(E270,2)&gt;0,I269-G270-Tabelle1[[#This Row],[Sondertilgung]],0)</f>
        <v>9479.1895092898721</v>
      </c>
    </row>
    <row r="271" spans="4:9" x14ac:dyDescent="0.2">
      <c r="D271">
        <v>269</v>
      </c>
      <c r="E271" s="6">
        <f t="shared" si="20"/>
        <v>23.697973773224678</v>
      </c>
      <c r="F271" s="4">
        <f t="shared" si="21"/>
        <v>77502.887483063241</v>
      </c>
      <c r="G271" s="2">
        <f t="shared" si="23"/>
        <v>976.3020262267753</v>
      </c>
      <c r="H271" s="4">
        <f t="shared" si="22"/>
        <v>191497.11251693685</v>
      </c>
      <c r="I271" s="3">
        <f>IF(ROUND(E271,2)&gt;0,I270-G271-Tabelle1[[#This Row],[Sondertilgung]],0)</f>
        <v>8502.8874830630975</v>
      </c>
    </row>
    <row r="272" spans="4:9" x14ac:dyDescent="0.2">
      <c r="D272">
        <v>270</v>
      </c>
      <c r="E272" s="6">
        <f t="shared" si="20"/>
        <v>21.257218707657742</v>
      </c>
      <c r="F272" s="4">
        <f t="shared" si="21"/>
        <v>77524.1447017709</v>
      </c>
      <c r="G272" s="2">
        <f t="shared" si="23"/>
        <v>978.74278129234222</v>
      </c>
      <c r="H272" s="4">
        <f t="shared" si="22"/>
        <v>192475.8552982292</v>
      </c>
      <c r="I272" s="3">
        <f>IF(ROUND(E272,2)&gt;0,I271-G272-Tabelle1[[#This Row],[Sondertilgung]],0)</f>
        <v>7524.1447017707551</v>
      </c>
    </row>
    <row r="273" spans="4:9" x14ac:dyDescent="0.2">
      <c r="D273">
        <v>271</v>
      </c>
      <c r="E273" s="6">
        <f t="shared" si="20"/>
        <v>18.810361754426889</v>
      </c>
      <c r="F273" s="4">
        <f t="shared" si="21"/>
        <v>77542.955063525325</v>
      </c>
      <c r="G273" s="2">
        <f t="shared" si="23"/>
        <v>981.18963824557306</v>
      </c>
      <c r="H273" s="4">
        <f t="shared" si="22"/>
        <v>193457.04493647476</v>
      </c>
      <c r="I273" s="3">
        <f>IF(ROUND(E273,2)&gt;0,I272-G273-Tabelle1[[#This Row],[Sondertilgung]],0)</f>
        <v>6542.9550635251817</v>
      </c>
    </row>
    <row r="274" spans="4:9" x14ac:dyDescent="0.2">
      <c r="D274">
        <v>272</v>
      </c>
      <c r="E274" s="6">
        <f t="shared" si="20"/>
        <v>16.357387658812954</v>
      </c>
      <c r="F274" s="4">
        <f t="shared" si="21"/>
        <v>77559.312451184145</v>
      </c>
      <c r="G274" s="2">
        <f t="shared" si="23"/>
        <v>983.64261234118703</v>
      </c>
      <c r="H274" s="4">
        <f t="shared" si="22"/>
        <v>194440.68754881594</v>
      </c>
      <c r="I274" s="3">
        <f>IF(ROUND(E274,2)&gt;0,I273-G274-Tabelle1[[#This Row],[Sondertilgung]],0)</f>
        <v>5559.3124511839942</v>
      </c>
    </row>
    <row r="275" spans="4:9" x14ac:dyDescent="0.2">
      <c r="D275">
        <v>273</v>
      </c>
      <c r="E275" s="6">
        <f t="shared" si="20"/>
        <v>13.898281127959985</v>
      </c>
      <c r="F275" s="4">
        <f t="shared" si="21"/>
        <v>77573.210732312102</v>
      </c>
      <c r="G275" s="2">
        <f t="shared" si="23"/>
        <v>986.10171887204001</v>
      </c>
      <c r="H275" s="4">
        <f t="shared" si="22"/>
        <v>195426.78926768797</v>
      </c>
      <c r="I275" s="3">
        <f>IF(ROUND(E275,2)&gt;0,I274-G275-Tabelle1[[#This Row],[Sondertilgung]],0)</f>
        <v>4573.2107323119544</v>
      </c>
    </row>
    <row r="276" spans="4:9" x14ac:dyDescent="0.2">
      <c r="D276">
        <v>274</v>
      </c>
      <c r="E276" s="6">
        <f t="shared" si="20"/>
        <v>11.433026830779886</v>
      </c>
      <c r="F276" s="4">
        <f t="shared" si="21"/>
        <v>77584.643759142884</v>
      </c>
      <c r="G276" s="2">
        <f t="shared" si="23"/>
        <v>988.56697316922009</v>
      </c>
      <c r="H276" s="4">
        <f t="shared" si="22"/>
        <v>196415.35624085719</v>
      </c>
      <c r="I276" s="3">
        <f>IF(ROUND(E276,2)&gt;0,I275-G276-Tabelle1[[#This Row],[Sondertilgung]],0)</f>
        <v>3584.6437591427343</v>
      </c>
    </row>
    <row r="277" spans="4:9" x14ac:dyDescent="0.2">
      <c r="D277">
        <v>275</v>
      </c>
      <c r="E277" s="6">
        <f t="shared" si="20"/>
        <v>8.9616093978568347</v>
      </c>
      <c r="F277" s="4">
        <f t="shared" si="21"/>
        <v>77593.605368540739</v>
      </c>
      <c r="G277" s="2">
        <f t="shared" si="23"/>
        <v>991.03839060214318</v>
      </c>
      <c r="H277" s="4">
        <f t="shared" si="22"/>
        <v>197406.39463145932</v>
      </c>
      <c r="I277" s="3">
        <f>IF(ROUND(E277,2)&gt;0,I276-G277-Tabelle1[[#This Row],[Sondertilgung]],0)</f>
        <v>2593.6053685405914</v>
      </c>
    </row>
    <row r="278" spans="4:9" x14ac:dyDescent="0.2">
      <c r="D278">
        <v>276</v>
      </c>
      <c r="E278" s="6">
        <f t="shared" si="20"/>
        <v>6.4840134213514782</v>
      </c>
      <c r="F278" s="4">
        <f t="shared" si="21"/>
        <v>77600.089381962083</v>
      </c>
      <c r="G278" s="2">
        <f t="shared" si="23"/>
        <v>993.51598657864849</v>
      </c>
      <c r="H278" s="4">
        <f t="shared" si="22"/>
        <v>198399.91061803797</v>
      </c>
      <c r="I278" s="3">
        <f>IF(ROUND(E278,2)&gt;0,I277-G278-Tabelle1[[#This Row],[Sondertilgung]],0)</f>
        <v>1600.0893819619428</v>
      </c>
    </row>
    <row r="279" spans="4:9" x14ac:dyDescent="0.2">
      <c r="D279">
        <v>277</v>
      </c>
      <c r="E279" s="6">
        <f t="shared" si="20"/>
        <v>4.000223454904857</v>
      </c>
      <c r="F279" s="4">
        <f t="shared" si="21"/>
        <v>77604.089605416986</v>
      </c>
      <c r="G279" s="2">
        <f t="shared" si="23"/>
        <v>995.99977654509519</v>
      </c>
      <c r="H279" s="4">
        <f t="shared" si="22"/>
        <v>199395.91039458307</v>
      </c>
      <c r="I279" s="3">
        <f>IF(ROUND(E279,2)&gt;0,I278-G279-Tabelle1[[#This Row],[Sondertilgung]],0)</f>
        <v>604.08960541684758</v>
      </c>
    </row>
    <row r="280" spans="4:9" x14ac:dyDescent="0.2">
      <c r="D280">
        <v>278</v>
      </c>
      <c r="E280" s="6">
        <f t="shared" si="20"/>
        <v>1.5102240135421188</v>
      </c>
      <c r="F280" s="4">
        <f t="shared" si="21"/>
        <v>77605.599829430532</v>
      </c>
      <c r="G280" s="2">
        <f t="shared" si="23"/>
        <v>604.08960541684758</v>
      </c>
      <c r="H280" s="4">
        <f t="shared" si="22"/>
        <v>199999.99999999991</v>
      </c>
      <c r="I280" s="3">
        <f>IF(ROUND(E280,2)&gt;0,I279-G280-Tabelle1[[#This Row],[Sondertilgung]],0)</f>
        <v>0</v>
      </c>
    </row>
    <row r="281" spans="4:9" x14ac:dyDescent="0.2">
      <c r="D281">
        <v>279</v>
      </c>
      <c r="E281" s="6">
        <f t="shared" si="20"/>
        <v>0</v>
      </c>
      <c r="F281" s="4">
        <f t="shared" si="21"/>
        <v>0</v>
      </c>
      <c r="G281" s="2">
        <f t="shared" si="23"/>
        <v>0</v>
      </c>
      <c r="H281" s="4">
        <f t="shared" si="22"/>
        <v>0</v>
      </c>
      <c r="I281" s="3">
        <f>IF(ROUND(E281,2)&gt;0,I280-G281-Tabelle1[[#This Row],[Sondertilgung]],0)</f>
        <v>0</v>
      </c>
    </row>
    <row r="282" spans="4:9" x14ac:dyDescent="0.2">
      <c r="D282">
        <v>280</v>
      </c>
      <c r="E282" s="6">
        <f t="shared" si="20"/>
        <v>0</v>
      </c>
      <c r="F282" s="4">
        <f t="shared" si="21"/>
        <v>0</v>
      </c>
      <c r="G282" s="2">
        <f t="shared" si="23"/>
        <v>0</v>
      </c>
      <c r="H282" s="4">
        <f t="shared" si="22"/>
        <v>0</v>
      </c>
      <c r="I282" s="3">
        <f>IF(ROUND(E282,2)&gt;0,I281-G282-Tabelle1[[#This Row],[Sondertilgung]],0)</f>
        <v>0</v>
      </c>
    </row>
    <row r="283" spans="4:9" x14ac:dyDescent="0.2">
      <c r="D283">
        <v>281</v>
      </c>
      <c r="E283" s="6">
        <f t="shared" si="20"/>
        <v>0</v>
      </c>
      <c r="F283" s="4">
        <f t="shared" si="21"/>
        <v>0</v>
      </c>
      <c r="G283" s="2">
        <f t="shared" si="23"/>
        <v>0</v>
      </c>
      <c r="H283" s="4">
        <f t="shared" si="22"/>
        <v>0</v>
      </c>
      <c r="I283" s="3">
        <f>IF(ROUND(E283,2)&gt;0,I282-G283-Tabelle1[[#This Row],[Sondertilgung]],0)</f>
        <v>0</v>
      </c>
    </row>
    <row r="284" spans="4:9" x14ac:dyDescent="0.2">
      <c r="D284">
        <v>282</v>
      </c>
      <c r="E284" s="6">
        <f t="shared" si="20"/>
        <v>0</v>
      </c>
      <c r="F284" s="4">
        <f t="shared" si="21"/>
        <v>0</v>
      </c>
      <c r="G284" s="2">
        <f t="shared" si="23"/>
        <v>0</v>
      </c>
      <c r="H284" s="4">
        <f t="shared" si="22"/>
        <v>0</v>
      </c>
      <c r="I284" s="3">
        <f>IF(ROUND(E284,2)&gt;0,I283-G284-Tabelle1[[#This Row],[Sondertilgung]],0)</f>
        <v>0</v>
      </c>
    </row>
    <row r="285" spans="4:9" x14ac:dyDescent="0.2">
      <c r="D285">
        <v>283</v>
      </c>
      <c r="E285" s="6">
        <f t="shared" si="20"/>
        <v>0</v>
      </c>
      <c r="F285" s="4">
        <f t="shared" si="21"/>
        <v>0</v>
      </c>
      <c r="G285" s="2">
        <f t="shared" si="23"/>
        <v>0</v>
      </c>
      <c r="H285" s="4">
        <f t="shared" si="22"/>
        <v>0</v>
      </c>
      <c r="I285" s="3">
        <f>IF(ROUND(E285,2)&gt;0,I284-G285-Tabelle1[[#This Row],[Sondertilgung]],0)</f>
        <v>0</v>
      </c>
    </row>
    <row r="286" spans="4:9" x14ac:dyDescent="0.2">
      <c r="D286">
        <v>284</v>
      </c>
      <c r="E286" s="6">
        <f t="shared" si="20"/>
        <v>0</v>
      </c>
      <c r="F286" s="4">
        <f t="shared" si="21"/>
        <v>0</v>
      </c>
      <c r="G286" s="2">
        <f t="shared" si="23"/>
        <v>0</v>
      </c>
      <c r="H286" s="4">
        <f t="shared" si="22"/>
        <v>0</v>
      </c>
      <c r="I286" s="3">
        <f>IF(ROUND(E286,2)&gt;0,I285-G286-Tabelle1[[#This Row],[Sondertilgung]],0)</f>
        <v>0</v>
      </c>
    </row>
    <row r="287" spans="4:9" x14ac:dyDescent="0.2">
      <c r="D287">
        <v>285</v>
      </c>
      <c r="E287" s="6">
        <f t="shared" si="20"/>
        <v>0</v>
      </c>
      <c r="F287" s="4">
        <f t="shared" si="21"/>
        <v>0</v>
      </c>
      <c r="G287" s="2">
        <f t="shared" si="23"/>
        <v>0</v>
      </c>
      <c r="H287" s="4">
        <f t="shared" si="22"/>
        <v>0</v>
      </c>
      <c r="I287" s="3">
        <f>IF(ROUND(E287,2)&gt;0,I286-G287-Tabelle1[[#This Row],[Sondertilgung]],0)</f>
        <v>0</v>
      </c>
    </row>
    <row r="288" spans="4:9" x14ac:dyDescent="0.2">
      <c r="D288">
        <v>286</v>
      </c>
      <c r="E288" s="6">
        <f t="shared" si="20"/>
        <v>0</v>
      </c>
      <c r="F288" s="4">
        <f t="shared" si="21"/>
        <v>0</v>
      </c>
      <c r="G288" s="2">
        <f t="shared" si="23"/>
        <v>0</v>
      </c>
      <c r="H288" s="4">
        <f t="shared" si="22"/>
        <v>0</v>
      </c>
      <c r="I288" s="3">
        <f>IF(ROUND(E288,2)&gt;0,I287-G288-Tabelle1[[#This Row],[Sondertilgung]],0)</f>
        <v>0</v>
      </c>
    </row>
    <row r="289" spans="4:9" x14ac:dyDescent="0.2">
      <c r="D289">
        <v>287</v>
      </c>
      <c r="E289" s="6">
        <f t="shared" si="20"/>
        <v>0</v>
      </c>
      <c r="F289" s="4">
        <f t="shared" si="21"/>
        <v>0</v>
      </c>
      <c r="G289" s="2">
        <f t="shared" si="23"/>
        <v>0</v>
      </c>
      <c r="H289" s="4">
        <f t="shared" si="22"/>
        <v>0</v>
      </c>
      <c r="I289" s="3">
        <f>IF(ROUND(E289,2)&gt;0,I288-G289-Tabelle1[[#This Row],[Sondertilgung]],0)</f>
        <v>0</v>
      </c>
    </row>
    <row r="290" spans="4:9" x14ac:dyDescent="0.2">
      <c r="D290">
        <v>288</v>
      </c>
      <c r="E290" s="6">
        <f t="shared" si="20"/>
        <v>0</v>
      </c>
      <c r="F290" s="4">
        <f t="shared" si="21"/>
        <v>0</v>
      </c>
      <c r="G290" s="2">
        <f t="shared" si="23"/>
        <v>0</v>
      </c>
      <c r="H290" s="4">
        <f t="shared" si="22"/>
        <v>0</v>
      </c>
      <c r="I290" s="3">
        <f>IF(ROUND(E290,2)&gt;0,I289-G290-Tabelle1[[#This Row],[Sondertilgung]],0)</f>
        <v>0</v>
      </c>
    </row>
    <row r="291" spans="4:9" x14ac:dyDescent="0.2">
      <c r="D291">
        <v>289</v>
      </c>
      <c r="E291" s="6">
        <f t="shared" si="20"/>
        <v>0</v>
      </c>
      <c r="F291" s="4">
        <f t="shared" si="21"/>
        <v>0</v>
      </c>
      <c r="G291" s="2">
        <f t="shared" si="23"/>
        <v>0</v>
      </c>
      <c r="H291" s="4">
        <f t="shared" si="22"/>
        <v>0</v>
      </c>
      <c r="I291" s="3">
        <f>IF(ROUND(E291,2)&gt;0,I290-G291-Tabelle1[[#This Row],[Sondertilgung]],0)</f>
        <v>0</v>
      </c>
    </row>
    <row r="292" spans="4:9" x14ac:dyDescent="0.2">
      <c r="D292">
        <v>290</v>
      </c>
      <c r="E292" s="6">
        <f t="shared" si="20"/>
        <v>0</v>
      </c>
      <c r="F292" s="4">
        <f t="shared" si="21"/>
        <v>0</v>
      </c>
      <c r="G292" s="2">
        <f t="shared" si="23"/>
        <v>0</v>
      </c>
      <c r="H292" s="4">
        <f t="shared" si="22"/>
        <v>0</v>
      </c>
      <c r="I292" s="3">
        <f>IF(ROUND(E292,2)&gt;0,I291-G292-Tabelle1[[#This Row],[Sondertilgung]],0)</f>
        <v>0</v>
      </c>
    </row>
    <row r="293" spans="4:9" x14ac:dyDescent="0.2">
      <c r="D293">
        <v>291</v>
      </c>
      <c r="E293" s="6">
        <f t="shared" si="20"/>
        <v>0</v>
      </c>
      <c r="F293" s="4">
        <f t="shared" si="21"/>
        <v>0</v>
      </c>
      <c r="G293" s="2">
        <f t="shared" si="23"/>
        <v>0</v>
      </c>
      <c r="H293" s="4">
        <f t="shared" si="22"/>
        <v>0</v>
      </c>
      <c r="I293" s="3">
        <f>IF(ROUND(E293,2)&gt;0,I292-G293-Tabelle1[[#This Row],[Sondertilgung]],0)</f>
        <v>0</v>
      </c>
    </row>
    <row r="294" spans="4:9" x14ac:dyDescent="0.2">
      <c r="D294">
        <v>292</v>
      </c>
      <c r="E294" s="6">
        <f t="shared" si="20"/>
        <v>0</v>
      </c>
      <c r="F294" s="4">
        <f t="shared" si="21"/>
        <v>0</v>
      </c>
      <c r="G294" s="2">
        <f t="shared" si="23"/>
        <v>0</v>
      </c>
      <c r="H294" s="4">
        <f t="shared" si="22"/>
        <v>0</v>
      </c>
      <c r="I294" s="3">
        <f>IF(ROUND(E294,2)&gt;0,I293-G294-Tabelle1[[#This Row],[Sondertilgung]],0)</f>
        <v>0</v>
      </c>
    </row>
    <row r="295" spans="4:9" x14ac:dyDescent="0.2">
      <c r="D295">
        <v>293</v>
      </c>
      <c r="E295" s="6">
        <f t="shared" si="20"/>
        <v>0</v>
      </c>
      <c r="F295" s="4">
        <f t="shared" si="21"/>
        <v>0</v>
      </c>
      <c r="G295" s="2">
        <f t="shared" si="23"/>
        <v>0</v>
      </c>
      <c r="H295" s="4">
        <f t="shared" si="22"/>
        <v>0</v>
      </c>
      <c r="I295" s="3">
        <f>IF(ROUND(E295,2)&gt;0,I294-G295-Tabelle1[[#This Row],[Sondertilgung]],0)</f>
        <v>0</v>
      </c>
    </row>
    <row r="296" spans="4:9" x14ac:dyDescent="0.2">
      <c r="D296">
        <v>294</v>
      </c>
      <c r="E296" s="6">
        <f t="shared" si="20"/>
        <v>0</v>
      </c>
      <c r="F296" s="4">
        <f t="shared" si="21"/>
        <v>0</v>
      </c>
      <c r="G296" s="2">
        <f t="shared" si="23"/>
        <v>0</v>
      </c>
      <c r="H296" s="4">
        <f t="shared" si="22"/>
        <v>0</v>
      </c>
      <c r="I296" s="3">
        <f>IF(ROUND(E296,2)&gt;0,I295-G296-Tabelle1[[#This Row],[Sondertilgung]],0)</f>
        <v>0</v>
      </c>
    </row>
    <row r="297" spans="4:9" x14ac:dyDescent="0.2">
      <c r="D297">
        <v>295</v>
      </c>
      <c r="E297" s="6">
        <f t="shared" si="20"/>
        <v>0</v>
      </c>
      <c r="F297" s="4">
        <f t="shared" si="21"/>
        <v>0</v>
      </c>
      <c r="G297" s="2">
        <f t="shared" si="23"/>
        <v>0</v>
      </c>
      <c r="H297" s="4">
        <f t="shared" si="22"/>
        <v>0</v>
      </c>
      <c r="I297" s="3">
        <f>IF(ROUND(E297,2)&gt;0,I296-G297-Tabelle1[[#This Row],[Sondertilgung]],0)</f>
        <v>0</v>
      </c>
    </row>
    <row r="298" spans="4:9" x14ac:dyDescent="0.2">
      <c r="D298">
        <v>296</v>
      </c>
      <c r="E298" s="6">
        <f t="shared" si="20"/>
        <v>0</v>
      </c>
      <c r="F298" s="4">
        <f t="shared" si="21"/>
        <v>0</v>
      </c>
      <c r="G298" s="2">
        <f t="shared" si="23"/>
        <v>0</v>
      </c>
      <c r="H298" s="4">
        <f t="shared" si="22"/>
        <v>0</v>
      </c>
      <c r="I298" s="3">
        <f>IF(ROUND(E298,2)&gt;0,I297-G298-Tabelle1[[#This Row],[Sondertilgung]],0)</f>
        <v>0</v>
      </c>
    </row>
    <row r="299" spans="4:9" x14ac:dyDescent="0.2">
      <c r="D299">
        <v>297</v>
      </c>
      <c r="E299" s="6">
        <f t="shared" si="20"/>
        <v>0</v>
      </c>
      <c r="F299" s="4">
        <f t="shared" si="21"/>
        <v>0</v>
      </c>
      <c r="G299" s="2">
        <f t="shared" si="23"/>
        <v>0</v>
      </c>
      <c r="H299" s="4">
        <f t="shared" si="22"/>
        <v>0</v>
      </c>
      <c r="I299" s="3">
        <f>IF(ROUND(E299,2)&gt;0,I298-G299-Tabelle1[[#This Row],[Sondertilgung]],0)</f>
        <v>0</v>
      </c>
    </row>
    <row r="300" spans="4:9" x14ac:dyDescent="0.2">
      <c r="D300">
        <v>298</v>
      </c>
      <c r="E300" s="6">
        <f t="shared" si="20"/>
        <v>0</v>
      </c>
      <c r="F300" s="4">
        <f t="shared" si="21"/>
        <v>0</v>
      </c>
      <c r="G300" s="2">
        <f t="shared" si="23"/>
        <v>0</v>
      </c>
      <c r="H300" s="4">
        <f t="shared" si="22"/>
        <v>0</v>
      </c>
      <c r="I300" s="3">
        <f>IF(ROUND(E300,2)&gt;0,I299-G300-Tabelle1[[#This Row],[Sondertilgung]],0)</f>
        <v>0</v>
      </c>
    </row>
    <row r="301" spans="4:9" x14ac:dyDescent="0.2">
      <c r="D301">
        <v>299</v>
      </c>
      <c r="E301" s="6">
        <f t="shared" si="20"/>
        <v>0</v>
      </c>
      <c r="F301" s="4">
        <f t="shared" si="21"/>
        <v>0</v>
      </c>
      <c r="G301" s="2">
        <f t="shared" si="23"/>
        <v>0</v>
      </c>
      <c r="H301" s="4">
        <f t="shared" si="22"/>
        <v>0</v>
      </c>
      <c r="I301" s="3">
        <f>IF(ROUND(E301,2)&gt;0,I300-G301-Tabelle1[[#This Row],[Sondertilgung]],0)</f>
        <v>0</v>
      </c>
    </row>
    <row r="302" spans="4:9" x14ac:dyDescent="0.2">
      <c r="D302">
        <v>300</v>
      </c>
      <c r="E302" s="6">
        <f t="shared" si="20"/>
        <v>0</v>
      </c>
      <c r="F302" s="4">
        <f t="shared" si="21"/>
        <v>0</v>
      </c>
      <c r="G302" s="2">
        <f t="shared" si="23"/>
        <v>0</v>
      </c>
      <c r="H302" s="4">
        <f t="shared" si="22"/>
        <v>0</v>
      </c>
      <c r="I302" s="3">
        <f>IF(ROUND(E302,2)&gt;0,I301-G302-Tabelle1[[#This Row],[Sondertilgung]],0)</f>
        <v>0</v>
      </c>
    </row>
    <row r="303" spans="4:9" x14ac:dyDescent="0.2">
      <c r="D303">
        <v>301</v>
      </c>
      <c r="E303" s="6">
        <f t="shared" si="20"/>
        <v>0</v>
      </c>
      <c r="F303" s="4">
        <f t="shared" si="21"/>
        <v>0</v>
      </c>
      <c r="G303" s="2">
        <f t="shared" si="23"/>
        <v>0</v>
      </c>
      <c r="H303" s="4">
        <f t="shared" si="22"/>
        <v>0</v>
      </c>
      <c r="I303" s="3">
        <f>IF(ROUND(E303,2)&gt;0,I302-G303-Tabelle1[[#This Row],[Sondertilgung]],0)</f>
        <v>0</v>
      </c>
    </row>
    <row r="304" spans="4:9" x14ac:dyDescent="0.2">
      <c r="D304">
        <v>302</v>
      </c>
      <c r="E304" s="6">
        <f t="shared" si="20"/>
        <v>0</v>
      </c>
      <c r="F304" s="4">
        <f t="shared" si="21"/>
        <v>0</v>
      </c>
      <c r="G304" s="2">
        <f t="shared" si="23"/>
        <v>0</v>
      </c>
      <c r="H304" s="4">
        <f t="shared" si="22"/>
        <v>0</v>
      </c>
      <c r="I304" s="3">
        <f>IF(ROUND(E304,2)&gt;0,I303-G304-Tabelle1[[#This Row],[Sondertilgung]],0)</f>
        <v>0</v>
      </c>
    </row>
    <row r="305" spans="4:9" x14ac:dyDescent="0.2">
      <c r="D305">
        <v>303</v>
      </c>
      <c r="E305" s="6">
        <f t="shared" si="20"/>
        <v>0</v>
      </c>
      <c r="F305" s="4">
        <f t="shared" si="21"/>
        <v>0</v>
      </c>
      <c r="G305" s="2">
        <f t="shared" si="23"/>
        <v>0</v>
      </c>
      <c r="H305" s="4">
        <f t="shared" si="22"/>
        <v>0</v>
      </c>
      <c r="I305" s="3">
        <f>IF(ROUND(E305,2)&gt;0,I304-G305-Tabelle1[[#This Row],[Sondertilgung]],0)</f>
        <v>0</v>
      </c>
    </row>
    <row r="306" spans="4:9" x14ac:dyDescent="0.2">
      <c r="D306">
        <v>304</v>
      </c>
      <c r="E306" s="6">
        <f t="shared" si="20"/>
        <v>0</v>
      </c>
      <c r="F306" s="4">
        <f t="shared" si="21"/>
        <v>0</v>
      </c>
      <c r="G306" s="2">
        <f t="shared" si="23"/>
        <v>0</v>
      </c>
      <c r="H306" s="4">
        <f t="shared" si="22"/>
        <v>0</v>
      </c>
      <c r="I306" s="3">
        <f>IF(ROUND(E306,2)&gt;0,I305-G306-Tabelle1[[#This Row],[Sondertilgung]],0)</f>
        <v>0</v>
      </c>
    </row>
    <row r="307" spans="4:9" x14ac:dyDescent="0.2">
      <c r="D307">
        <v>305</v>
      </c>
      <c r="E307" s="6">
        <f t="shared" ref="E307:E370" si="24">IF(I306*Zinssatz/12&lt;=0,0,I306*Zinssatz/12)</f>
        <v>0</v>
      </c>
      <c r="F307" s="4">
        <f t="shared" si="21"/>
        <v>0</v>
      </c>
      <c r="G307" s="2">
        <f t="shared" si="23"/>
        <v>0</v>
      </c>
      <c r="H307" s="4">
        <f t="shared" si="22"/>
        <v>0</v>
      </c>
      <c r="I307" s="3">
        <f>IF(ROUND(E307,2)&gt;0,I306-G307-Tabelle1[[#This Row],[Sondertilgung]],0)</f>
        <v>0</v>
      </c>
    </row>
    <row r="308" spans="4:9" x14ac:dyDescent="0.2">
      <c r="D308">
        <v>306</v>
      </c>
      <c r="E308" s="6">
        <f t="shared" si="24"/>
        <v>0</v>
      </c>
      <c r="F308" s="4">
        <f t="shared" ref="F308:F371" si="25">IF(ROUND(E308,2)=0,0,+F307+E308)</f>
        <v>0</v>
      </c>
      <c r="G308" s="2">
        <f t="shared" si="23"/>
        <v>0</v>
      </c>
      <c r="H308" s="4">
        <f t="shared" ref="H308:H371" si="26">IF(ROUND(E308,2)&gt;0,+H307+G308+J308,0)</f>
        <v>0</v>
      </c>
      <c r="I308" s="3">
        <f>IF(ROUND(E308,2)&gt;0,I307-G308-Tabelle1[[#This Row],[Sondertilgung]],0)</f>
        <v>0</v>
      </c>
    </row>
    <row r="309" spans="4:9" x14ac:dyDescent="0.2">
      <c r="D309">
        <v>307</v>
      </c>
      <c r="E309" s="6">
        <f t="shared" si="24"/>
        <v>0</v>
      </c>
      <c r="F309" s="4">
        <f t="shared" si="25"/>
        <v>0</v>
      </c>
      <c r="G309" s="2">
        <f t="shared" si="23"/>
        <v>0</v>
      </c>
      <c r="H309" s="4">
        <f t="shared" si="26"/>
        <v>0</v>
      </c>
      <c r="I309" s="3">
        <f>IF(ROUND(E309,2)&gt;0,I308-G309-Tabelle1[[#This Row],[Sondertilgung]],0)</f>
        <v>0</v>
      </c>
    </row>
    <row r="310" spans="4:9" x14ac:dyDescent="0.2">
      <c r="D310">
        <v>308</v>
      </c>
      <c r="E310" s="6">
        <f t="shared" si="24"/>
        <v>0</v>
      </c>
      <c r="F310" s="4">
        <f t="shared" si="25"/>
        <v>0</v>
      </c>
      <c r="G310" s="2">
        <f t="shared" si="23"/>
        <v>0</v>
      </c>
      <c r="H310" s="4">
        <f t="shared" si="26"/>
        <v>0</v>
      </c>
      <c r="I310" s="3">
        <f>IF(ROUND(E310,2)&gt;0,I309-G310-Tabelle1[[#This Row],[Sondertilgung]],0)</f>
        <v>0</v>
      </c>
    </row>
    <row r="311" spans="4:9" x14ac:dyDescent="0.2">
      <c r="D311">
        <v>309</v>
      </c>
      <c r="E311" s="6">
        <f t="shared" si="24"/>
        <v>0</v>
      </c>
      <c r="F311" s="4">
        <f t="shared" si="25"/>
        <v>0</v>
      </c>
      <c r="G311" s="2">
        <f t="shared" si="23"/>
        <v>0</v>
      </c>
      <c r="H311" s="4">
        <f t="shared" si="26"/>
        <v>0</v>
      </c>
      <c r="I311" s="3">
        <f>IF(ROUND(E311,2)&gt;0,I310-G311-Tabelle1[[#This Row],[Sondertilgung]],0)</f>
        <v>0</v>
      </c>
    </row>
    <row r="312" spans="4:9" x14ac:dyDescent="0.2">
      <c r="D312">
        <v>310</v>
      </c>
      <c r="E312" s="6">
        <f t="shared" si="24"/>
        <v>0</v>
      </c>
      <c r="F312" s="4">
        <f t="shared" si="25"/>
        <v>0</v>
      </c>
      <c r="G312" s="2">
        <f t="shared" si="23"/>
        <v>0</v>
      </c>
      <c r="H312" s="4">
        <f t="shared" si="26"/>
        <v>0</v>
      </c>
      <c r="I312" s="3">
        <f>IF(ROUND(E312,2)&gt;0,I311-G312-Tabelle1[[#This Row],[Sondertilgung]],0)</f>
        <v>0</v>
      </c>
    </row>
    <row r="313" spans="4:9" x14ac:dyDescent="0.2">
      <c r="D313">
        <v>311</v>
      </c>
      <c r="E313" s="6">
        <f t="shared" si="24"/>
        <v>0</v>
      </c>
      <c r="F313" s="4">
        <f t="shared" si="25"/>
        <v>0</v>
      </c>
      <c r="G313" s="2">
        <f t="shared" si="23"/>
        <v>0</v>
      </c>
      <c r="H313" s="4">
        <f t="shared" si="26"/>
        <v>0</v>
      </c>
      <c r="I313" s="3">
        <f>IF(ROUND(E313,2)&gt;0,I312-G313-Tabelle1[[#This Row],[Sondertilgung]],0)</f>
        <v>0</v>
      </c>
    </row>
    <row r="314" spans="4:9" x14ac:dyDescent="0.2">
      <c r="D314">
        <v>312</v>
      </c>
      <c r="E314" s="6">
        <f t="shared" si="24"/>
        <v>0</v>
      </c>
      <c r="F314" s="4">
        <f t="shared" si="25"/>
        <v>0</v>
      </c>
      <c r="G314" s="2">
        <f t="shared" si="23"/>
        <v>0</v>
      </c>
      <c r="H314" s="4">
        <f t="shared" si="26"/>
        <v>0</v>
      </c>
      <c r="I314" s="3">
        <f>IF(ROUND(E314,2)&gt;0,I313-G314-Tabelle1[[#This Row],[Sondertilgung]],0)</f>
        <v>0</v>
      </c>
    </row>
    <row r="315" spans="4:9" x14ac:dyDescent="0.2">
      <c r="D315">
        <v>313</v>
      </c>
      <c r="E315" s="6">
        <f t="shared" si="24"/>
        <v>0</v>
      </c>
      <c r="F315" s="4">
        <f t="shared" si="25"/>
        <v>0</v>
      </c>
      <c r="G315" s="2">
        <f t="shared" si="23"/>
        <v>0</v>
      </c>
      <c r="H315" s="4">
        <f t="shared" si="26"/>
        <v>0</v>
      </c>
      <c r="I315" s="3">
        <f>IF(ROUND(E315,2)&gt;0,I314-G315-Tabelle1[[#This Row],[Sondertilgung]],0)</f>
        <v>0</v>
      </c>
    </row>
    <row r="316" spans="4:9" x14ac:dyDescent="0.2">
      <c r="D316">
        <v>314</v>
      </c>
      <c r="E316" s="6">
        <f t="shared" si="24"/>
        <v>0</v>
      </c>
      <c r="F316" s="4">
        <f t="shared" si="25"/>
        <v>0</v>
      </c>
      <c r="G316" s="2">
        <f t="shared" si="23"/>
        <v>0</v>
      </c>
      <c r="H316" s="4">
        <f t="shared" si="26"/>
        <v>0</v>
      </c>
      <c r="I316" s="3">
        <f>IF(ROUND(E316,2)&gt;0,I315-G316-Tabelle1[[#This Row],[Sondertilgung]],0)</f>
        <v>0</v>
      </c>
    </row>
    <row r="317" spans="4:9" x14ac:dyDescent="0.2">
      <c r="D317">
        <v>315</v>
      </c>
      <c r="E317" s="6">
        <f t="shared" si="24"/>
        <v>0</v>
      </c>
      <c r="F317" s="4">
        <f t="shared" si="25"/>
        <v>0</v>
      </c>
      <c r="G317" s="2">
        <f t="shared" si="23"/>
        <v>0</v>
      </c>
      <c r="H317" s="4">
        <f t="shared" si="26"/>
        <v>0</v>
      </c>
      <c r="I317" s="3">
        <f>IF(ROUND(E317,2)&gt;0,I316-G317-Tabelle1[[#This Row],[Sondertilgung]],0)</f>
        <v>0</v>
      </c>
    </row>
    <row r="318" spans="4:9" x14ac:dyDescent="0.2">
      <c r="D318">
        <v>316</v>
      </c>
      <c r="E318" s="6">
        <f t="shared" si="24"/>
        <v>0</v>
      </c>
      <c r="F318" s="4">
        <f t="shared" si="25"/>
        <v>0</v>
      </c>
      <c r="G318" s="2">
        <f t="shared" si="23"/>
        <v>0</v>
      </c>
      <c r="H318" s="4">
        <f t="shared" si="26"/>
        <v>0</v>
      </c>
      <c r="I318" s="3">
        <f>IF(ROUND(E318,2)&gt;0,I317-G318-Tabelle1[[#This Row],[Sondertilgung]],0)</f>
        <v>0</v>
      </c>
    </row>
    <row r="319" spans="4:9" x14ac:dyDescent="0.2">
      <c r="D319">
        <v>317</v>
      </c>
      <c r="E319" s="6">
        <f t="shared" si="24"/>
        <v>0</v>
      </c>
      <c r="F319" s="4">
        <f t="shared" si="25"/>
        <v>0</v>
      </c>
      <c r="G319" s="2">
        <f t="shared" si="23"/>
        <v>0</v>
      </c>
      <c r="H319" s="4">
        <f t="shared" si="26"/>
        <v>0</v>
      </c>
      <c r="I319" s="3">
        <f>IF(ROUND(E319,2)&gt;0,I318-G319-Tabelle1[[#This Row],[Sondertilgung]],0)</f>
        <v>0</v>
      </c>
    </row>
    <row r="320" spans="4:9" x14ac:dyDescent="0.2">
      <c r="D320">
        <v>318</v>
      </c>
      <c r="E320" s="6">
        <f t="shared" si="24"/>
        <v>0</v>
      </c>
      <c r="F320" s="4">
        <f t="shared" si="25"/>
        <v>0</v>
      </c>
      <c r="G320" s="2">
        <f t="shared" si="23"/>
        <v>0</v>
      </c>
      <c r="H320" s="4">
        <f t="shared" si="26"/>
        <v>0</v>
      </c>
      <c r="I320" s="3">
        <f>IF(ROUND(E320,2)&gt;0,I319-G320-Tabelle1[[#This Row],[Sondertilgung]],0)</f>
        <v>0</v>
      </c>
    </row>
    <row r="321" spans="4:9" x14ac:dyDescent="0.2">
      <c r="D321">
        <v>319</v>
      </c>
      <c r="E321" s="6">
        <f t="shared" si="24"/>
        <v>0</v>
      </c>
      <c r="F321" s="4">
        <f t="shared" si="25"/>
        <v>0</v>
      </c>
      <c r="G321" s="2">
        <f t="shared" si="23"/>
        <v>0</v>
      </c>
      <c r="H321" s="4">
        <f t="shared" si="26"/>
        <v>0</v>
      </c>
      <c r="I321" s="3">
        <f>IF(ROUND(E321,2)&gt;0,I320-G321-Tabelle1[[#This Row],[Sondertilgung]],0)</f>
        <v>0</v>
      </c>
    </row>
    <row r="322" spans="4:9" x14ac:dyDescent="0.2">
      <c r="D322">
        <v>320</v>
      </c>
      <c r="E322" s="6">
        <f t="shared" si="24"/>
        <v>0</v>
      </c>
      <c r="F322" s="4">
        <f t="shared" si="25"/>
        <v>0</v>
      </c>
      <c r="G322" s="2">
        <f t="shared" si="23"/>
        <v>0</v>
      </c>
      <c r="H322" s="4">
        <f t="shared" si="26"/>
        <v>0</v>
      </c>
      <c r="I322" s="3">
        <f>IF(ROUND(E322,2)&gt;0,I321-G322-Tabelle1[[#This Row],[Sondertilgung]],0)</f>
        <v>0</v>
      </c>
    </row>
    <row r="323" spans="4:9" x14ac:dyDescent="0.2">
      <c r="D323">
        <v>321</v>
      </c>
      <c r="E323" s="6">
        <f t="shared" si="24"/>
        <v>0</v>
      </c>
      <c r="F323" s="4">
        <f t="shared" si="25"/>
        <v>0</v>
      </c>
      <c r="G323" s="2">
        <f t="shared" si="23"/>
        <v>0</v>
      </c>
      <c r="H323" s="4">
        <f t="shared" si="26"/>
        <v>0</v>
      </c>
      <c r="I323" s="3">
        <f>IF(ROUND(E323,2)&gt;0,I322-G323-Tabelle1[[#This Row],[Sondertilgung]],0)</f>
        <v>0</v>
      </c>
    </row>
    <row r="324" spans="4:9" x14ac:dyDescent="0.2">
      <c r="D324">
        <v>322</v>
      </c>
      <c r="E324" s="6">
        <f t="shared" si="24"/>
        <v>0</v>
      </c>
      <c r="F324" s="4">
        <f t="shared" si="25"/>
        <v>0</v>
      </c>
      <c r="G324" s="2">
        <f t="shared" ref="G324:G387" si="27">IF(ROUND(E324,2)&gt;0,IF(Annuität&gt;(E324+I323),I323,Annuität-E324),0)</f>
        <v>0</v>
      </c>
      <c r="H324" s="4">
        <f t="shared" si="26"/>
        <v>0</v>
      </c>
      <c r="I324" s="3">
        <f>IF(ROUND(E324,2)&gt;0,I323-G324-Tabelle1[[#This Row],[Sondertilgung]],0)</f>
        <v>0</v>
      </c>
    </row>
    <row r="325" spans="4:9" x14ac:dyDescent="0.2">
      <c r="D325">
        <v>323</v>
      </c>
      <c r="E325" s="6">
        <f t="shared" si="24"/>
        <v>0</v>
      </c>
      <c r="F325" s="4">
        <f t="shared" si="25"/>
        <v>0</v>
      </c>
      <c r="G325" s="2">
        <f t="shared" si="27"/>
        <v>0</v>
      </c>
      <c r="H325" s="4">
        <f t="shared" si="26"/>
        <v>0</v>
      </c>
      <c r="I325" s="3">
        <f>IF(ROUND(E325,2)&gt;0,I324-G325-Tabelle1[[#This Row],[Sondertilgung]],0)</f>
        <v>0</v>
      </c>
    </row>
    <row r="326" spans="4:9" x14ac:dyDescent="0.2">
      <c r="D326">
        <v>324</v>
      </c>
      <c r="E326" s="6">
        <f t="shared" si="24"/>
        <v>0</v>
      </c>
      <c r="F326" s="4">
        <f t="shared" si="25"/>
        <v>0</v>
      </c>
      <c r="G326" s="2">
        <f t="shared" si="27"/>
        <v>0</v>
      </c>
      <c r="H326" s="4">
        <f t="shared" si="26"/>
        <v>0</v>
      </c>
      <c r="I326" s="3">
        <f>IF(ROUND(E326,2)&gt;0,I325-G326-Tabelle1[[#This Row],[Sondertilgung]],0)</f>
        <v>0</v>
      </c>
    </row>
    <row r="327" spans="4:9" x14ac:dyDescent="0.2">
      <c r="D327">
        <v>325</v>
      </c>
      <c r="E327" s="6">
        <f t="shared" si="24"/>
        <v>0</v>
      </c>
      <c r="F327" s="4">
        <f t="shared" si="25"/>
        <v>0</v>
      </c>
      <c r="G327" s="2">
        <f t="shared" si="27"/>
        <v>0</v>
      </c>
      <c r="H327" s="4">
        <f t="shared" si="26"/>
        <v>0</v>
      </c>
      <c r="I327" s="3">
        <f>IF(ROUND(E327,2)&gt;0,I326-G327-Tabelle1[[#This Row],[Sondertilgung]],0)</f>
        <v>0</v>
      </c>
    </row>
    <row r="328" spans="4:9" x14ac:dyDescent="0.2">
      <c r="D328">
        <v>326</v>
      </c>
      <c r="E328" s="6">
        <f t="shared" si="24"/>
        <v>0</v>
      </c>
      <c r="F328" s="4">
        <f t="shared" si="25"/>
        <v>0</v>
      </c>
      <c r="G328" s="2">
        <f t="shared" si="27"/>
        <v>0</v>
      </c>
      <c r="H328" s="4">
        <f t="shared" si="26"/>
        <v>0</v>
      </c>
      <c r="I328" s="3">
        <f>IF(ROUND(E328,2)&gt;0,I327-G328-Tabelle1[[#This Row],[Sondertilgung]],0)</f>
        <v>0</v>
      </c>
    </row>
    <row r="329" spans="4:9" x14ac:dyDescent="0.2">
      <c r="D329">
        <v>327</v>
      </c>
      <c r="E329" s="6">
        <f t="shared" si="24"/>
        <v>0</v>
      </c>
      <c r="F329" s="4">
        <f t="shared" si="25"/>
        <v>0</v>
      </c>
      <c r="G329" s="2">
        <f t="shared" si="27"/>
        <v>0</v>
      </c>
      <c r="H329" s="4">
        <f t="shared" si="26"/>
        <v>0</v>
      </c>
      <c r="I329" s="3">
        <f>IF(ROUND(E329,2)&gt;0,I328-G329-Tabelle1[[#This Row],[Sondertilgung]],0)</f>
        <v>0</v>
      </c>
    </row>
    <row r="330" spans="4:9" x14ac:dyDescent="0.2">
      <c r="D330">
        <v>328</v>
      </c>
      <c r="E330" s="6">
        <f t="shared" si="24"/>
        <v>0</v>
      </c>
      <c r="F330" s="4">
        <f t="shared" si="25"/>
        <v>0</v>
      </c>
      <c r="G330" s="2">
        <f t="shared" si="27"/>
        <v>0</v>
      </c>
      <c r="H330" s="4">
        <f t="shared" si="26"/>
        <v>0</v>
      </c>
      <c r="I330" s="3">
        <f>IF(ROUND(E330,2)&gt;0,I329-G330-Tabelle1[[#This Row],[Sondertilgung]],0)</f>
        <v>0</v>
      </c>
    </row>
    <row r="331" spans="4:9" x14ac:dyDescent="0.2">
      <c r="D331">
        <v>329</v>
      </c>
      <c r="E331" s="6">
        <f t="shared" si="24"/>
        <v>0</v>
      </c>
      <c r="F331" s="4">
        <f t="shared" si="25"/>
        <v>0</v>
      </c>
      <c r="G331" s="2">
        <f t="shared" si="27"/>
        <v>0</v>
      </c>
      <c r="H331" s="4">
        <f t="shared" si="26"/>
        <v>0</v>
      </c>
      <c r="I331" s="3">
        <f>IF(ROUND(E331,2)&gt;0,I330-G331-Tabelle1[[#This Row],[Sondertilgung]],0)</f>
        <v>0</v>
      </c>
    </row>
    <row r="332" spans="4:9" x14ac:dyDescent="0.2">
      <c r="D332">
        <v>330</v>
      </c>
      <c r="E332" s="6">
        <f t="shared" si="24"/>
        <v>0</v>
      </c>
      <c r="F332" s="4">
        <f t="shared" si="25"/>
        <v>0</v>
      </c>
      <c r="G332" s="2">
        <f t="shared" si="27"/>
        <v>0</v>
      </c>
      <c r="H332" s="4">
        <f t="shared" si="26"/>
        <v>0</v>
      </c>
      <c r="I332" s="3">
        <f>IF(ROUND(E332,2)&gt;0,I331-G332-Tabelle1[[#This Row],[Sondertilgung]],0)</f>
        <v>0</v>
      </c>
    </row>
    <row r="333" spans="4:9" x14ac:dyDescent="0.2">
      <c r="D333">
        <v>331</v>
      </c>
      <c r="E333" s="6">
        <f t="shared" si="24"/>
        <v>0</v>
      </c>
      <c r="F333" s="4">
        <f t="shared" si="25"/>
        <v>0</v>
      </c>
      <c r="G333" s="2">
        <f t="shared" si="27"/>
        <v>0</v>
      </c>
      <c r="H333" s="4">
        <f t="shared" si="26"/>
        <v>0</v>
      </c>
      <c r="I333" s="3">
        <f>IF(ROUND(E333,2)&gt;0,I332-G333-Tabelle1[[#This Row],[Sondertilgung]],0)</f>
        <v>0</v>
      </c>
    </row>
    <row r="334" spans="4:9" x14ac:dyDescent="0.2">
      <c r="D334">
        <v>332</v>
      </c>
      <c r="E334" s="6">
        <f t="shared" si="24"/>
        <v>0</v>
      </c>
      <c r="F334" s="4">
        <f t="shared" si="25"/>
        <v>0</v>
      </c>
      <c r="G334" s="2">
        <f t="shared" si="27"/>
        <v>0</v>
      </c>
      <c r="H334" s="4">
        <f t="shared" si="26"/>
        <v>0</v>
      </c>
      <c r="I334" s="3">
        <f>IF(ROUND(E334,2)&gt;0,I333-G334-Tabelle1[[#This Row],[Sondertilgung]],0)</f>
        <v>0</v>
      </c>
    </row>
    <row r="335" spans="4:9" x14ac:dyDescent="0.2">
      <c r="D335">
        <v>333</v>
      </c>
      <c r="E335" s="6">
        <f t="shared" si="24"/>
        <v>0</v>
      </c>
      <c r="F335" s="4">
        <f t="shared" si="25"/>
        <v>0</v>
      </c>
      <c r="G335" s="2">
        <f t="shared" si="27"/>
        <v>0</v>
      </c>
      <c r="H335" s="4">
        <f t="shared" si="26"/>
        <v>0</v>
      </c>
      <c r="I335" s="3">
        <f>IF(ROUND(E335,2)&gt;0,I334-G335-Tabelle1[[#This Row],[Sondertilgung]],0)</f>
        <v>0</v>
      </c>
    </row>
    <row r="336" spans="4:9" x14ac:dyDescent="0.2">
      <c r="D336">
        <v>334</v>
      </c>
      <c r="E336" s="6">
        <f t="shared" si="24"/>
        <v>0</v>
      </c>
      <c r="F336" s="4">
        <f t="shared" si="25"/>
        <v>0</v>
      </c>
      <c r="G336" s="2">
        <f t="shared" si="27"/>
        <v>0</v>
      </c>
      <c r="H336" s="4">
        <f t="shared" si="26"/>
        <v>0</v>
      </c>
      <c r="I336" s="3">
        <f>IF(ROUND(E336,2)&gt;0,I335-G336-Tabelle1[[#This Row],[Sondertilgung]],0)</f>
        <v>0</v>
      </c>
    </row>
    <row r="337" spans="4:9" x14ac:dyDescent="0.2">
      <c r="D337">
        <v>335</v>
      </c>
      <c r="E337" s="6">
        <f t="shared" si="24"/>
        <v>0</v>
      </c>
      <c r="F337" s="4">
        <f t="shared" si="25"/>
        <v>0</v>
      </c>
      <c r="G337" s="2">
        <f t="shared" si="27"/>
        <v>0</v>
      </c>
      <c r="H337" s="4">
        <f t="shared" si="26"/>
        <v>0</v>
      </c>
      <c r="I337" s="3">
        <f>IF(ROUND(E337,2)&gt;0,I336-G337-Tabelle1[[#This Row],[Sondertilgung]],0)</f>
        <v>0</v>
      </c>
    </row>
    <row r="338" spans="4:9" x14ac:dyDescent="0.2">
      <c r="D338">
        <v>336</v>
      </c>
      <c r="E338" s="6">
        <f t="shared" si="24"/>
        <v>0</v>
      </c>
      <c r="F338" s="4">
        <f t="shared" si="25"/>
        <v>0</v>
      </c>
      <c r="G338" s="2">
        <f t="shared" si="27"/>
        <v>0</v>
      </c>
      <c r="H338" s="4">
        <f t="shared" si="26"/>
        <v>0</v>
      </c>
      <c r="I338" s="3">
        <f>IF(ROUND(E338,2)&gt;0,I337-G338-Tabelle1[[#This Row],[Sondertilgung]],0)</f>
        <v>0</v>
      </c>
    </row>
    <row r="339" spans="4:9" x14ac:dyDescent="0.2">
      <c r="D339">
        <v>337</v>
      </c>
      <c r="E339" s="6">
        <f t="shared" si="24"/>
        <v>0</v>
      </c>
      <c r="F339" s="4">
        <f t="shared" si="25"/>
        <v>0</v>
      </c>
      <c r="G339" s="2">
        <f t="shared" si="27"/>
        <v>0</v>
      </c>
      <c r="H339" s="4">
        <f t="shared" si="26"/>
        <v>0</v>
      </c>
      <c r="I339" s="3">
        <f>IF(ROUND(E339,2)&gt;0,I338-G339-Tabelle1[[#This Row],[Sondertilgung]],0)</f>
        <v>0</v>
      </c>
    </row>
    <row r="340" spans="4:9" x14ac:dyDescent="0.2">
      <c r="D340">
        <v>338</v>
      </c>
      <c r="E340" s="6">
        <f t="shared" si="24"/>
        <v>0</v>
      </c>
      <c r="F340" s="4">
        <f t="shared" si="25"/>
        <v>0</v>
      </c>
      <c r="G340" s="2">
        <f t="shared" si="27"/>
        <v>0</v>
      </c>
      <c r="H340" s="4">
        <f t="shared" si="26"/>
        <v>0</v>
      </c>
      <c r="I340" s="3">
        <f>IF(ROUND(E340,2)&gt;0,I339-G340-Tabelle1[[#This Row],[Sondertilgung]],0)</f>
        <v>0</v>
      </c>
    </row>
    <row r="341" spans="4:9" x14ac:dyDescent="0.2">
      <c r="D341">
        <v>339</v>
      </c>
      <c r="E341" s="6">
        <f t="shared" si="24"/>
        <v>0</v>
      </c>
      <c r="F341" s="4">
        <f t="shared" si="25"/>
        <v>0</v>
      </c>
      <c r="G341" s="2">
        <f t="shared" si="27"/>
        <v>0</v>
      </c>
      <c r="H341" s="4">
        <f t="shared" si="26"/>
        <v>0</v>
      </c>
      <c r="I341" s="3">
        <f>IF(ROUND(E341,2)&gt;0,I340-G341-Tabelle1[[#This Row],[Sondertilgung]],0)</f>
        <v>0</v>
      </c>
    </row>
    <row r="342" spans="4:9" x14ac:dyDescent="0.2">
      <c r="D342">
        <v>340</v>
      </c>
      <c r="E342" s="6">
        <f t="shared" si="24"/>
        <v>0</v>
      </c>
      <c r="F342" s="4">
        <f t="shared" si="25"/>
        <v>0</v>
      </c>
      <c r="G342" s="2">
        <f t="shared" si="27"/>
        <v>0</v>
      </c>
      <c r="H342" s="4">
        <f t="shared" si="26"/>
        <v>0</v>
      </c>
      <c r="I342" s="3">
        <f>IF(ROUND(E342,2)&gt;0,I341-G342-Tabelle1[[#This Row],[Sondertilgung]],0)</f>
        <v>0</v>
      </c>
    </row>
    <row r="343" spans="4:9" x14ac:dyDescent="0.2">
      <c r="D343">
        <v>341</v>
      </c>
      <c r="E343" s="6">
        <f t="shared" si="24"/>
        <v>0</v>
      </c>
      <c r="F343" s="4">
        <f t="shared" si="25"/>
        <v>0</v>
      </c>
      <c r="G343" s="2">
        <f t="shared" si="27"/>
        <v>0</v>
      </c>
      <c r="H343" s="4">
        <f t="shared" si="26"/>
        <v>0</v>
      </c>
      <c r="I343" s="3">
        <f>IF(ROUND(E343,2)&gt;0,I342-G343-Tabelle1[[#This Row],[Sondertilgung]],0)</f>
        <v>0</v>
      </c>
    </row>
    <row r="344" spans="4:9" x14ac:dyDescent="0.2">
      <c r="D344">
        <v>342</v>
      </c>
      <c r="E344" s="6">
        <f t="shared" si="24"/>
        <v>0</v>
      </c>
      <c r="F344" s="4">
        <f t="shared" si="25"/>
        <v>0</v>
      </c>
      <c r="G344" s="2">
        <f t="shared" si="27"/>
        <v>0</v>
      </c>
      <c r="H344" s="4">
        <f t="shared" si="26"/>
        <v>0</v>
      </c>
      <c r="I344" s="3">
        <f>IF(ROUND(E344,2)&gt;0,I343-G344-Tabelle1[[#This Row],[Sondertilgung]],0)</f>
        <v>0</v>
      </c>
    </row>
    <row r="345" spans="4:9" x14ac:dyDescent="0.2">
      <c r="D345">
        <v>343</v>
      </c>
      <c r="E345" s="6">
        <f t="shared" si="24"/>
        <v>0</v>
      </c>
      <c r="F345" s="4">
        <f t="shared" si="25"/>
        <v>0</v>
      </c>
      <c r="G345" s="2">
        <f t="shared" si="27"/>
        <v>0</v>
      </c>
      <c r="H345" s="4">
        <f t="shared" si="26"/>
        <v>0</v>
      </c>
      <c r="I345" s="3">
        <f>IF(ROUND(E345,2)&gt;0,I344-G345-Tabelle1[[#This Row],[Sondertilgung]],0)</f>
        <v>0</v>
      </c>
    </row>
    <row r="346" spans="4:9" x14ac:dyDescent="0.2">
      <c r="D346">
        <v>344</v>
      </c>
      <c r="E346" s="6">
        <f t="shared" si="24"/>
        <v>0</v>
      </c>
      <c r="F346" s="4">
        <f t="shared" si="25"/>
        <v>0</v>
      </c>
      <c r="G346" s="2">
        <f t="shared" si="27"/>
        <v>0</v>
      </c>
      <c r="H346" s="4">
        <f t="shared" si="26"/>
        <v>0</v>
      </c>
      <c r="I346" s="3">
        <f>IF(ROUND(E346,2)&gt;0,I345-G346-Tabelle1[[#This Row],[Sondertilgung]],0)</f>
        <v>0</v>
      </c>
    </row>
    <row r="347" spans="4:9" x14ac:dyDescent="0.2">
      <c r="D347">
        <v>345</v>
      </c>
      <c r="E347" s="6">
        <f t="shared" si="24"/>
        <v>0</v>
      </c>
      <c r="F347" s="4">
        <f t="shared" si="25"/>
        <v>0</v>
      </c>
      <c r="G347" s="2">
        <f t="shared" si="27"/>
        <v>0</v>
      </c>
      <c r="H347" s="4">
        <f t="shared" si="26"/>
        <v>0</v>
      </c>
      <c r="I347" s="3">
        <f>IF(ROUND(E347,2)&gt;0,I346-G347-Tabelle1[[#This Row],[Sondertilgung]],0)</f>
        <v>0</v>
      </c>
    </row>
    <row r="348" spans="4:9" x14ac:dyDescent="0.2">
      <c r="D348">
        <v>346</v>
      </c>
      <c r="E348" s="6">
        <f t="shared" si="24"/>
        <v>0</v>
      </c>
      <c r="F348" s="4">
        <f t="shared" si="25"/>
        <v>0</v>
      </c>
      <c r="G348" s="2">
        <f t="shared" si="27"/>
        <v>0</v>
      </c>
      <c r="H348" s="4">
        <f t="shared" si="26"/>
        <v>0</v>
      </c>
      <c r="I348" s="3">
        <f>IF(ROUND(E348,2)&gt;0,I347-G348-Tabelle1[[#This Row],[Sondertilgung]],0)</f>
        <v>0</v>
      </c>
    </row>
    <row r="349" spans="4:9" x14ac:dyDescent="0.2">
      <c r="D349">
        <v>347</v>
      </c>
      <c r="E349" s="6">
        <f t="shared" si="24"/>
        <v>0</v>
      </c>
      <c r="F349" s="4">
        <f t="shared" si="25"/>
        <v>0</v>
      </c>
      <c r="G349" s="2">
        <f t="shared" si="27"/>
        <v>0</v>
      </c>
      <c r="H349" s="4">
        <f t="shared" si="26"/>
        <v>0</v>
      </c>
      <c r="I349" s="3">
        <f>IF(ROUND(E349,2)&gt;0,I348-G349-Tabelle1[[#This Row],[Sondertilgung]],0)</f>
        <v>0</v>
      </c>
    </row>
    <row r="350" spans="4:9" x14ac:dyDescent="0.2">
      <c r="D350">
        <v>348</v>
      </c>
      <c r="E350" s="6">
        <f t="shared" si="24"/>
        <v>0</v>
      </c>
      <c r="F350" s="4">
        <f t="shared" si="25"/>
        <v>0</v>
      </c>
      <c r="G350" s="2">
        <f t="shared" si="27"/>
        <v>0</v>
      </c>
      <c r="H350" s="4">
        <f t="shared" si="26"/>
        <v>0</v>
      </c>
      <c r="I350" s="3">
        <f>IF(ROUND(E350,2)&gt;0,I349-G350-Tabelle1[[#This Row],[Sondertilgung]],0)</f>
        <v>0</v>
      </c>
    </row>
    <row r="351" spans="4:9" x14ac:dyDescent="0.2">
      <c r="D351">
        <v>349</v>
      </c>
      <c r="E351" s="6">
        <f t="shared" si="24"/>
        <v>0</v>
      </c>
      <c r="F351" s="4">
        <f t="shared" si="25"/>
        <v>0</v>
      </c>
      <c r="G351" s="2">
        <f t="shared" si="27"/>
        <v>0</v>
      </c>
      <c r="H351" s="4">
        <f t="shared" si="26"/>
        <v>0</v>
      </c>
      <c r="I351" s="3">
        <f>IF(ROUND(E351,2)&gt;0,I350-G351-Tabelle1[[#This Row],[Sondertilgung]],0)</f>
        <v>0</v>
      </c>
    </row>
    <row r="352" spans="4:9" x14ac:dyDescent="0.2">
      <c r="D352">
        <v>350</v>
      </c>
      <c r="E352" s="6">
        <f t="shared" si="24"/>
        <v>0</v>
      </c>
      <c r="F352" s="4">
        <f t="shared" si="25"/>
        <v>0</v>
      </c>
      <c r="G352" s="2">
        <f t="shared" si="27"/>
        <v>0</v>
      </c>
      <c r="H352" s="4">
        <f t="shared" si="26"/>
        <v>0</v>
      </c>
      <c r="I352" s="3">
        <f>IF(ROUND(E352,2)&gt;0,I351-G352-Tabelle1[[#This Row],[Sondertilgung]],0)</f>
        <v>0</v>
      </c>
    </row>
    <row r="353" spans="4:9" x14ac:dyDescent="0.2">
      <c r="D353">
        <v>351</v>
      </c>
      <c r="E353" s="6">
        <f t="shared" si="24"/>
        <v>0</v>
      </c>
      <c r="F353" s="4">
        <f t="shared" si="25"/>
        <v>0</v>
      </c>
      <c r="G353" s="2">
        <f t="shared" si="27"/>
        <v>0</v>
      </c>
      <c r="H353" s="4">
        <f t="shared" si="26"/>
        <v>0</v>
      </c>
      <c r="I353" s="3">
        <f>IF(ROUND(E353,2)&gt;0,I352-G353-Tabelle1[[#This Row],[Sondertilgung]],0)</f>
        <v>0</v>
      </c>
    </row>
    <row r="354" spans="4:9" x14ac:dyDescent="0.2">
      <c r="D354">
        <v>352</v>
      </c>
      <c r="E354" s="6">
        <f t="shared" si="24"/>
        <v>0</v>
      </c>
      <c r="F354" s="4">
        <f t="shared" si="25"/>
        <v>0</v>
      </c>
      <c r="G354" s="2">
        <f t="shared" si="27"/>
        <v>0</v>
      </c>
      <c r="H354" s="4">
        <f t="shared" si="26"/>
        <v>0</v>
      </c>
      <c r="I354" s="3">
        <f>IF(ROUND(E354,2)&gt;0,I353-G354-Tabelle1[[#This Row],[Sondertilgung]],0)</f>
        <v>0</v>
      </c>
    </row>
    <row r="355" spans="4:9" x14ac:dyDescent="0.2">
      <c r="D355">
        <v>353</v>
      </c>
      <c r="E355" s="6">
        <f t="shared" si="24"/>
        <v>0</v>
      </c>
      <c r="F355" s="4">
        <f t="shared" si="25"/>
        <v>0</v>
      </c>
      <c r="G355" s="2">
        <f t="shared" si="27"/>
        <v>0</v>
      </c>
      <c r="H355" s="4">
        <f t="shared" si="26"/>
        <v>0</v>
      </c>
      <c r="I355" s="3">
        <f>IF(ROUND(E355,2)&gt;0,I354-G355-Tabelle1[[#This Row],[Sondertilgung]],0)</f>
        <v>0</v>
      </c>
    </row>
    <row r="356" spans="4:9" x14ac:dyDescent="0.2">
      <c r="D356">
        <v>354</v>
      </c>
      <c r="E356" s="6">
        <f t="shared" si="24"/>
        <v>0</v>
      </c>
      <c r="F356" s="4">
        <f t="shared" si="25"/>
        <v>0</v>
      </c>
      <c r="G356" s="2">
        <f t="shared" si="27"/>
        <v>0</v>
      </c>
      <c r="H356" s="4">
        <f t="shared" si="26"/>
        <v>0</v>
      </c>
      <c r="I356" s="3">
        <f>IF(ROUND(E356,2)&gt;0,I355-G356-Tabelle1[[#This Row],[Sondertilgung]],0)</f>
        <v>0</v>
      </c>
    </row>
    <row r="357" spans="4:9" x14ac:dyDescent="0.2">
      <c r="D357">
        <v>355</v>
      </c>
      <c r="E357" s="6">
        <f t="shared" si="24"/>
        <v>0</v>
      </c>
      <c r="F357" s="4">
        <f t="shared" si="25"/>
        <v>0</v>
      </c>
      <c r="G357" s="2">
        <f t="shared" si="27"/>
        <v>0</v>
      </c>
      <c r="H357" s="4">
        <f t="shared" si="26"/>
        <v>0</v>
      </c>
      <c r="I357" s="3">
        <f>IF(ROUND(E357,2)&gt;0,I356-G357-Tabelle1[[#This Row],[Sondertilgung]],0)</f>
        <v>0</v>
      </c>
    </row>
    <row r="358" spans="4:9" x14ac:dyDescent="0.2">
      <c r="D358">
        <v>356</v>
      </c>
      <c r="E358" s="6">
        <f t="shared" si="24"/>
        <v>0</v>
      </c>
      <c r="F358" s="4">
        <f t="shared" si="25"/>
        <v>0</v>
      </c>
      <c r="G358" s="2">
        <f t="shared" si="27"/>
        <v>0</v>
      </c>
      <c r="H358" s="4">
        <f t="shared" si="26"/>
        <v>0</v>
      </c>
      <c r="I358" s="3">
        <f>IF(ROUND(E358,2)&gt;0,I357-G358-Tabelle1[[#This Row],[Sondertilgung]],0)</f>
        <v>0</v>
      </c>
    </row>
    <row r="359" spans="4:9" x14ac:dyDescent="0.2">
      <c r="D359">
        <v>357</v>
      </c>
      <c r="E359" s="6">
        <f t="shared" si="24"/>
        <v>0</v>
      </c>
      <c r="F359" s="4">
        <f t="shared" si="25"/>
        <v>0</v>
      </c>
      <c r="G359" s="2">
        <f t="shared" si="27"/>
        <v>0</v>
      </c>
      <c r="H359" s="4">
        <f t="shared" si="26"/>
        <v>0</v>
      </c>
      <c r="I359" s="3">
        <f>IF(ROUND(E359,2)&gt;0,I358-G359-Tabelle1[[#This Row],[Sondertilgung]],0)</f>
        <v>0</v>
      </c>
    </row>
    <row r="360" spans="4:9" x14ac:dyDescent="0.2">
      <c r="D360">
        <v>358</v>
      </c>
      <c r="E360" s="6">
        <f t="shared" si="24"/>
        <v>0</v>
      </c>
      <c r="F360" s="4">
        <f t="shared" si="25"/>
        <v>0</v>
      </c>
      <c r="G360" s="2">
        <f t="shared" si="27"/>
        <v>0</v>
      </c>
      <c r="H360" s="4">
        <f t="shared" si="26"/>
        <v>0</v>
      </c>
      <c r="I360" s="3">
        <f>IF(ROUND(E360,2)&gt;0,I359-G360-Tabelle1[[#This Row],[Sondertilgung]],0)</f>
        <v>0</v>
      </c>
    </row>
    <row r="361" spans="4:9" x14ac:dyDescent="0.2">
      <c r="D361">
        <v>359</v>
      </c>
      <c r="E361" s="6">
        <f t="shared" si="24"/>
        <v>0</v>
      </c>
      <c r="F361" s="4">
        <f t="shared" si="25"/>
        <v>0</v>
      </c>
      <c r="G361" s="2">
        <f t="shared" si="27"/>
        <v>0</v>
      </c>
      <c r="H361" s="4">
        <f t="shared" si="26"/>
        <v>0</v>
      </c>
      <c r="I361" s="3">
        <f>IF(ROUND(E361,2)&gt;0,I360-G361-Tabelle1[[#This Row],[Sondertilgung]],0)</f>
        <v>0</v>
      </c>
    </row>
    <row r="362" spans="4:9" x14ac:dyDescent="0.2">
      <c r="D362">
        <v>360</v>
      </c>
      <c r="E362" s="6">
        <f t="shared" si="24"/>
        <v>0</v>
      </c>
      <c r="F362" s="4">
        <f t="shared" si="25"/>
        <v>0</v>
      </c>
      <c r="G362" s="2">
        <f t="shared" si="27"/>
        <v>0</v>
      </c>
      <c r="H362" s="4">
        <f t="shared" si="26"/>
        <v>0</v>
      </c>
      <c r="I362" s="3">
        <f>IF(ROUND(E362,2)&gt;0,I361-G362-Tabelle1[[#This Row],[Sondertilgung]],0)</f>
        <v>0</v>
      </c>
    </row>
    <row r="363" spans="4:9" x14ac:dyDescent="0.2">
      <c r="D363">
        <v>361</v>
      </c>
      <c r="E363" s="6">
        <f t="shared" si="24"/>
        <v>0</v>
      </c>
      <c r="F363" s="4">
        <f t="shared" si="25"/>
        <v>0</v>
      </c>
      <c r="G363" s="2">
        <f t="shared" si="27"/>
        <v>0</v>
      </c>
      <c r="H363" s="4">
        <f t="shared" si="26"/>
        <v>0</v>
      </c>
      <c r="I363" s="3">
        <f>IF(ROUND(E363,2)&gt;0,I362-G363-Tabelle1[[#This Row],[Sondertilgung]],0)</f>
        <v>0</v>
      </c>
    </row>
    <row r="364" spans="4:9" x14ac:dyDescent="0.2">
      <c r="D364">
        <v>362</v>
      </c>
      <c r="E364" s="6">
        <f t="shared" si="24"/>
        <v>0</v>
      </c>
      <c r="F364" s="4">
        <f t="shared" si="25"/>
        <v>0</v>
      </c>
      <c r="G364" s="2">
        <f t="shared" si="27"/>
        <v>0</v>
      </c>
      <c r="H364" s="4">
        <f t="shared" si="26"/>
        <v>0</v>
      </c>
      <c r="I364" s="3">
        <f>IF(ROUND(E364,2)&gt;0,I363-G364-Tabelle1[[#This Row],[Sondertilgung]],0)</f>
        <v>0</v>
      </c>
    </row>
    <row r="365" spans="4:9" x14ac:dyDescent="0.2">
      <c r="D365">
        <v>363</v>
      </c>
      <c r="E365" s="6">
        <f t="shared" si="24"/>
        <v>0</v>
      </c>
      <c r="F365" s="4">
        <f t="shared" si="25"/>
        <v>0</v>
      </c>
      <c r="G365" s="2">
        <f t="shared" si="27"/>
        <v>0</v>
      </c>
      <c r="H365" s="4">
        <f t="shared" si="26"/>
        <v>0</v>
      </c>
      <c r="I365" s="3">
        <f>IF(ROUND(E365,2)&gt;0,I364-G365-Tabelle1[[#This Row],[Sondertilgung]],0)</f>
        <v>0</v>
      </c>
    </row>
    <row r="366" spans="4:9" x14ac:dyDescent="0.2">
      <c r="D366">
        <v>364</v>
      </c>
      <c r="E366" s="6">
        <f t="shared" si="24"/>
        <v>0</v>
      </c>
      <c r="F366" s="4">
        <f t="shared" si="25"/>
        <v>0</v>
      </c>
      <c r="G366" s="2">
        <f t="shared" si="27"/>
        <v>0</v>
      </c>
      <c r="H366" s="4">
        <f t="shared" si="26"/>
        <v>0</v>
      </c>
      <c r="I366" s="3">
        <f>IF(ROUND(E366,2)&gt;0,I365-G366-Tabelle1[[#This Row],[Sondertilgung]],0)</f>
        <v>0</v>
      </c>
    </row>
    <row r="367" spans="4:9" x14ac:dyDescent="0.2">
      <c r="D367">
        <v>365</v>
      </c>
      <c r="E367" s="6">
        <f t="shared" si="24"/>
        <v>0</v>
      </c>
      <c r="F367" s="4">
        <f t="shared" si="25"/>
        <v>0</v>
      </c>
      <c r="G367" s="2">
        <f t="shared" si="27"/>
        <v>0</v>
      </c>
      <c r="H367" s="4">
        <f t="shared" si="26"/>
        <v>0</v>
      </c>
      <c r="I367" s="3">
        <f>IF(ROUND(E367,2)&gt;0,I366-G367-Tabelle1[[#This Row],[Sondertilgung]],0)</f>
        <v>0</v>
      </c>
    </row>
    <row r="368" spans="4:9" x14ac:dyDescent="0.2">
      <c r="D368">
        <v>366</v>
      </c>
      <c r="E368" s="6">
        <f t="shared" si="24"/>
        <v>0</v>
      </c>
      <c r="F368" s="4">
        <f t="shared" si="25"/>
        <v>0</v>
      </c>
      <c r="G368" s="2">
        <f t="shared" si="27"/>
        <v>0</v>
      </c>
      <c r="H368" s="4">
        <f t="shared" si="26"/>
        <v>0</v>
      </c>
      <c r="I368" s="3">
        <f>IF(ROUND(E368,2)&gt;0,I367-G368-Tabelle1[[#This Row],[Sondertilgung]],0)</f>
        <v>0</v>
      </c>
    </row>
    <row r="369" spans="4:9" x14ac:dyDescent="0.2">
      <c r="D369">
        <v>367</v>
      </c>
      <c r="E369" s="6">
        <f t="shared" si="24"/>
        <v>0</v>
      </c>
      <c r="F369" s="4">
        <f t="shared" si="25"/>
        <v>0</v>
      </c>
      <c r="G369" s="2">
        <f t="shared" si="27"/>
        <v>0</v>
      </c>
      <c r="H369" s="4">
        <f t="shared" si="26"/>
        <v>0</v>
      </c>
      <c r="I369" s="3">
        <f>IF(ROUND(E369,2)&gt;0,I368-G369-Tabelle1[[#This Row],[Sondertilgung]],0)</f>
        <v>0</v>
      </c>
    </row>
    <row r="370" spans="4:9" x14ac:dyDescent="0.2">
      <c r="D370">
        <v>368</v>
      </c>
      <c r="E370" s="6">
        <f t="shared" si="24"/>
        <v>0</v>
      </c>
      <c r="F370" s="4">
        <f t="shared" si="25"/>
        <v>0</v>
      </c>
      <c r="G370" s="2">
        <f t="shared" si="27"/>
        <v>0</v>
      </c>
      <c r="H370" s="4">
        <f t="shared" si="26"/>
        <v>0</v>
      </c>
      <c r="I370" s="3">
        <f>IF(ROUND(E370,2)&gt;0,I369-G370-Tabelle1[[#This Row],[Sondertilgung]],0)</f>
        <v>0</v>
      </c>
    </row>
    <row r="371" spans="4:9" x14ac:dyDescent="0.2">
      <c r="D371">
        <v>369</v>
      </c>
      <c r="E371" s="6">
        <f t="shared" ref="E371:E434" si="28">IF(I370*Zinssatz/12&lt;=0,0,I370*Zinssatz/12)</f>
        <v>0</v>
      </c>
      <c r="F371" s="4">
        <f t="shared" si="25"/>
        <v>0</v>
      </c>
      <c r="G371" s="2">
        <f t="shared" si="27"/>
        <v>0</v>
      </c>
      <c r="H371" s="4">
        <f t="shared" si="26"/>
        <v>0</v>
      </c>
      <c r="I371" s="3">
        <f>IF(ROUND(E371,2)&gt;0,I370-G371-Tabelle1[[#This Row],[Sondertilgung]],0)</f>
        <v>0</v>
      </c>
    </row>
    <row r="372" spans="4:9" x14ac:dyDescent="0.2">
      <c r="D372">
        <v>370</v>
      </c>
      <c r="E372" s="6">
        <f t="shared" si="28"/>
        <v>0</v>
      </c>
      <c r="F372" s="4">
        <f t="shared" ref="F372:F435" si="29">IF(ROUND(E372,2)=0,0,+F371+E372)</f>
        <v>0</v>
      </c>
      <c r="G372" s="2">
        <f t="shared" si="27"/>
        <v>0</v>
      </c>
      <c r="H372" s="4">
        <f t="shared" ref="H372:H435" si="30">IF(ROUND(E372,2)&gt;0,+H371+G372+J372,0)</f>
        <v>0</v>
      </c>
      <c r="I372" s="3">
        <f>IF(ROUND(E372,2)&gt;0,I371-G372-Tabelle1[[#This Row],[Sondertilgung]],0)</f>
        <v>0</v>
      </c>
    </row>
    <row r="373" spans="4:9" x14ac:dyDescent="0.2">
      <c r="D373">
        <v>371</v>
      </c>
      <c r="E373" s="6">
        <f t="shared" si="28"/>
        <v>0</v>
      </c>
      <c r="F373" s="4">
        <f t="shared" si="29"/>
        <v>0</v>
      </c>
      <c r="G373" s="2">
        <f t="shared" si="27"/>
        <v>0</v>
      </c>
      <c r="H373" s="4">
        <f t="shared" si="30"/>
        <v>0</v>
      </c>
      <c r="I373" s="3">
        <f>IF(ROUND(E373,2)&gt;0,I372-G373-Tabelle1[[#This Row],[Sondertilgung]],0)</f>
        <v>0</v>
      </c>
    </row>
    <row r="374" spans="4:9" x14ac:dyDescent="0.2">
      <c r="D374">
        <v>372</v>
      </c>
      <c r="E374" s="6">
        <f t="shared" si="28"/>
        <v>0</v>
      </c>
      <c r="F374" s="4">
        <f t="shared" si="29"/>
        <v>0</v>
      </c>
      <c r="G374" s="2">
        <f t="shared" si="27"/>
        <v>0</v>
      </c>
      <c r="H374" s="4">
        <f t="shared" si="30"/>
        <v>0</v>
      </c>
      <c r="I374" s="3">
        <f>IF(ROUND(E374,2)&gt;0,I373-G374-Tabelle1[[#This Row],[Sondertilgung]],0)</f>
        <v>0</v>
      </c>
    </row>
    <row r="375" spans="4:9" x14ac:dyDescent="0.2">
      <c r="D375">
        <v>373</v>
      </c>
      <c r="E375" s="6">
        <f t="shared" si="28"/>
        <v>0</v>
      </c>
      <c r="F375" s="4">
        <f t="shared" si="29"/>
        <v>0</v>
      </c>
      <c r="G375" s="2">
        <f t="shared" si="27"/>
        <v>0</v>
      </c>
      <c r="H375" s="4">
        <f t="shared" si="30"/>
        <v>0</v>
      </c>
      <c r="I375" s="3">
        <f>IF(ROUND(E375,2)&gt;0,I374-G375-Tabelle1[[#This Row],[Sondertilgung]],0)</f>
        <v>0</v>
      </c>
    </row>
    <row r="376" spans="4:9" x14ac:dyDescent="0.2">
      <c r="D376">
        <v>374</v>
      </c>
      <c r="E376" s="6">
        <f t="shared" si="28"/>
        <v>0</v>
      </c>
      <c r="F376" s="4">
        <f t="shared" si="29"/>
        <v>0</v>
      </c>
      <c r="G376" s="2">
        <f t="shared" si="27"/>
        <v>0</v>
      </c>
      <c r="H376" s="4">
        <f t="shared" si="30"/>
        <v>0</v>
      </c>
      <c r="I376" s="3">
        <f>IF(ROUND(E376,2)&gt;0,I375-G376-Tabelle1[[#This Row],[Sondertilgung]],0)</f>
        <v>0</v>
      </c>
    </row>
    <row r="377" spans="4:9" x14ac:dyDescent="0.2">
      <c r="D377">
        <v>375</v>
      </c>
      <c r="E377" s="6">
        <f t="shared" si="28"/>
        <v>0</v>
      </c>
      <c r="F377" s="4">
        <f t="shared" si="29"/>
        <v>0</v>
      </c>
      <c r="G377" s="2">
        <f t="shared" si="27"/>
        <v>0</v>
      </c>
      <c r="H377" s="4">
        <f t="shared" si="30"/>
        <v>0</v>
      </c>
      <c r="I377" s="3">
        <f>IF(ROUND(E377,2)&gt;0,I376-G377-Tabelle1[[#This Row],[Sondertilgung]],0)</f>
        <v>0</v>
      </c>
    </row>
    <row r="378" spans="4:9" x14ac:dyDescent="0.2">
      <c r="D378">
        <v>376</v>
      </c>
      <c r="E378" s="6">
        <f t="shared" si="28"/>
        <v>0</v>
      </c>
      <c r="F378" s="4">
        <f t="shared" si="29"/>
        <v>0</v>
      </c>
      <c r="G378" s="2">
        <f t="shared" si="27"/>
        <v>0</v>
      </c>
      <c r="H378" s="4">
        <f t="shared" si="30"/>
        <v>0</v>
      </c>
      <c r="I378" s="3">
        <f>IF(ROUND(E378,2)&gt;0,I377-G378-Tabelle1[[#This Row],[Sondertilgung]],0)</f>
        <v>0</v>
      </c>
    </row>
    <row r="379" spans="4:9" x14ac:dyDescent="0.2">
      <c r="D379">
        <v>377</v>
      </c>
      <c r="E379" s="6">
        <f t="shared" si="28"/>
        <v>0</v>
      </c>
      <c r="F379" s="4">
        <f t="shared" si="29"/>
        <v>0</v>
      </c>
      <c r="G379" s="2">
        <f t="shared" si="27"/>
        <v>0</v>
      </c>
      <c r="H379" s="4">
        <f t="shared" si="30"/>
        <v>0</v>
      </c>
      <c r="I379" s="3">
        <f>IF(ROUND(E379,2)&gt;0,I378-G379-Tabelle1[[#This Row],[Sondertilgung]],0)</f>
        <v>0</v>
      </c>
    </row>
    <row r="380" spans="4:9" x14ac:dyDescent="0.2">
      <c r="D380">
        <v>378</v>
      </c>
      <c r="E380" s="6">
        <f t="shared" si="28"/>
        <v>0</v>
      </c>
      <c r="F380" s="4">
        <f t="shared" si="29"/>
        <v>0</v>
      </c>
      <c r="G380" s="2">
        <f t="shared" si="27"/>
        <v>0</v>
      </c>
      <c r="H380" s="4">
        <f t="shared" si="30"/>
        <v>0</v>
      </c>
      <c r="I380" s="3">
        <f>IF(ROUND(E380,2)&gt;0,I379-G380-Tabelle1[[#This Row],[Sondertilgung]],0)</f>
        <v>0</v>
      </c>
    </row>
    <row r="381" spans="4:9" x14ac:dyDescent="0.2">
      <c r="D381">
        <v>379</v>
      </c>
      <c r="E381" s="6">
        <f t="shared" si="28"/>
        <v>0</v>
      </c>
      <c r="F381" s="4">
        <f t="shared" si="29"/>
        <v>0</v>
      </c>
      <c r="G381" s="2">
        <f t="shared" si="27"/>
        <v>0</v>
      </c>
      <c r="H381" s="4">
        <f t="shared" si="30"/>
        <v>0</v>
      </c>
      <c r="I381" s="3">
        <f>IF(ROUND(E381,2)&gt;0,I380-G381-Tabelle1[[#This Row],[Sondertilgung]],0)</f>
        <v>0</v>
      </c>
    </row>
    <row r="382" spans="4:9" x14ac:dyDescent="0.2">
      <c r="D382">
        <v>380</v>
      </c>
      <c r="E382" s="6">
        <f t="shared" si="28"/>
        <v>0</v>
      </c>
      <c r="F382" s="4">
        <f t="shared" si="29"/>
        <v>0</v>
      </c>
      <c r="G382" s="2">
        <f t="shared" si="27"/>
        <v>0</v>
      </c>
      <c r="H382" s="4">
        <f t="shared" si="30"/>
        <v>0</v>
      </c>
      <c r="I382" s="3">
        <f>IF(ROUND(E382,2)&gt;0,I381-G382-Tabelle1[[#This Row],[Sondertilgung]],0)</f>
        <v>0</v>
      </c>
    </row>
    <row r="383" spans="4:9" x14ac:dyDescent="0.2">
      <c r="D383">
        <v>381</v>
      </c>
      <c r="E383" s="6">
        <f t="shared" si="28"/>
        <v>0</v>
      </c>
      <c r="F383" s="4">
        <f t="shared" si="29"/>
        <v>0</v>
      </c>
      <c r="G383" s="2">
        <f t="shared" si="27"/>
        <v>0</v>
      </c>
      <c r="H383" s="4">
        <f t="shared" si="30"/>
        <v>0</v>
      </c>
      <c r="I383" s="3">
        <f>IF(ROUND(E383,2)&gt;0,I382-G383-Tabelle1[[#This Row],[Sondertilgung]],0)</f>
        <v>0</v>
      </c>
    </row>
    <row r="384" spans="4:9" x14ac:dyDescent="0.2">
      <c r="D384">
        <v>382</v>
      </c>
      <c r="E384" s="6">
        <f t="shared" si="28"/>
        <v>0</v>
      </c>
      <c r="F384" s="4">
        <f t="shared" si="29"/>
        <v>0</v>
      </c>
      <c r="G384" s="2">
        <f t="shared" si="27"/>
        <v>0</v>
      </c>
      <c r="H384" s="4">
        <f t="shared" si="30"/>
        <v>0</v>
      </c>
      <c r="I384" s="3">
        <f>IF(ROUND(E384,2)&gt;0,I383-G384-Tabelle1[[#This Row],[Sondertilgung]],0)</f>
        <v>0</v>
      </c>
    </row>
    <row r="385" spans="4:9" x14ac:dyDescent="0.2">
      <c r="D385">
        <v>383</v>
      </c>
      <c r="E385" s="6">
        <f t="shared" si="28"/>
        <v>0</v>
      </c>
      <c r="F385" s="4">
        <f t="shared" si="29"/>
        <v>0</v>
      </c>
      <c r="G385" s="2">
        <f t="shared" si="27"/>
        <v>0</v>
      </c>
      <c r="H385" s="4">
        <f t="shared" si="30"/>
        <v>0</v>
      </c>
      <c r="I385" s="3">
        <f>IF(ROUND(E385,2)&gt;0,I384-G385-Tabelle1[[#This Row],[Sondertilgung]],0)</f>
        <v>0</v>
      </c>
    </row>
    <row r="386" spans="4:9" x14ac:dyDescent="0.2">
      <c r="D386">
        <v>384</v>
      </c>
      <c r="E386" s="6">
        <f t="shared" si="28"/>
        <v>0</v>
      </c>
      <c r="F386" s="4">
        <f t="shared" si="29"/>
        <v>0</v>
      </c>
      <c r="G386" s="2">
        <f t="shared" si="27"/>
        <v>0</v>
      </c>
      <c r="H386" s="4">
        <f t="shared" si="30"/>
        <v>0</v>
      </c>
      <c r="I386" s="3">
        <f>IF(ROUND(E386,2)&gt;0,I385-G386-Tabelle1[[#This Row],[Sondertilgung]],0)</f>
        <v>0</v>
      </c>
    </row>
    <row r="387" spans="4:9" x14ac:dyDescent="0.2">
      <c r="D387">
        <v>385</v>
      </c>
      <c r="E387" s="6">
        <f t="shared" si="28"/>
        <v>0</v>
      </c>
      <c r="F387" s="4">
        <f t="shared" si="29"/>
        <v>0</v>
      </c>
      <c r="G387" s="2">
        <f t="shared" si="27"/>
        <v>0</v>
      </c>
      <c r="H387" s="4">
        <f t="shared" si="30"/>
        <v>0</v>
      </c>
      <c r="I387" s="3">
        <f>IF(ROUND(E387,2)&gt;0,I386-G387-Tabelle1[[#This Row],[Sondertilgung]],0)</f>
        <v>0</v>
      </c>
    </row>
    <row r="388" spans="4:9" x14ac:dyDescent="0.2">
      <c r="D388">
        <v>386</v>
      </c>
      <c r="E388" s="6">
        <f t="shared" si="28"/>
        <v>0</v>
      </c>
      <c r="F388" s="4">
        <f t="shared" si="29"/>
        <v>0</v>
      </c>
      <c r="G388" s="2">
        <f t="shared" ref="G388:G451" si="31">IF(ROUND(E388,2)&gt;0,IF(Annuität&gt;(E388+I387),I387,Annuität-E388),0)</f>
        <v>0</v>
      </c>
      <c r="H388" s="4">
        <f t="shared" si="30"/>
        <v>0</v>
      </c>
      <c r="I388" s="3">
        <f>IF(ROUND(E388,2)&gt;0,I387-G388-Tabelle1[[#This Row],[Sondertilgung]],0)</f>
        <v>0</v>
      </c>
    </row>
    <row r="389" spans="4:9" x14ac:dyDescent="0.2">
      <c r="D389">
        <v>387</v>
      </c>
      <c r="E389" s="6">
        <f t="shared" si="28"/>
        <v>0</v>
      </c>
      <c r="F389" s="4">
        <f t="shared" si="29"/>
        <v>0</v>
      </c>
      <c r="G389" s="2">
        <f t="shared" si="31"/>
        <v>0</v>
      </c>
      <c r="H389" s="4">
        <f t="shared" si="30"/>
        <v>0</v>
      </c>
      <c r="I389" s="3">
        <f>IF(ROUND(E389,2)&gt;0,I388-G389-Tabelle1[[#This Row],[Sondertilgung]],0)</f>
        <v>0</v>
      </c>
    </row>
    <row r="390" spans="4:9" x14ac:dyDescent="0.2">
      <c r="D390">
        <v>388</v>
      </c>
      <c r="E390" s="6">
        <f t="shared" si="28"/>
        <v>0</v>
      </c>
      <c r="F390" s="4">
        <f t="shared" si="29"/>
        <v>0</v>
      </c>
      <c r="G390" s="2">
        <f t="shared" si="31"/>
        <v>0</v>
      </c>
      <c r="H390" s="4">
        <f t="shared" si="30"/>
        <v>0</v>
      </c>
      <c r="I390" s="3">
        <f>IF(ROUND(E390,2)&gt;0,I389-G390-Tabelle1[[#This Row],[Sondertilgung]],0)</f>
        <v>0</v>
      </c>
    </row>
    <row r="391" spans="4:9" x14ac:dyDescent="0.2">
      <c r="D391">
        <v>389</v>
      </c>
      <c r="E391" s="6">
        <f t="shared" si="28"/>
        <v>0</v>
      </c>
      <c r="F391" s="4">
        <f t="shared" si="29"/>
        <v>0</v>
      </c>
      <c r="G391" s="2">
        <f t="shared" si="31"/>
        <v>0</v>
      </c>
      <c r="H391" s="4">
        <f t="shared" si="30"/>
        <v>0</v>
      </c>
      <c r="I391" s="3">
        <f>IF(ROUND(E391,2)&gt;0,I390-G391-Tabelle1[[#This Row],[Sondertilgung]],0)</f>
        <v>0</v>
      </c>
    </row>
    <row r="392" spans="4:9" x14ac:dyDescent="0.2">
      <c r="D392">
        <v>390</v>
      </c>
      <c r="E392" s="6">
        <f t="shared" si="28"/>
        <v>0</v>
      </c>
      <c r="F392" s="4">
        <f t="shared" si="29"/>
        <v>0</v>
      </c>
      <c r="G392" s="2">
        <f t="shared" si="31"/>
        <v>0</v>
      </c>
      <c r="H392" s="4">
        <f t="shared" si="30"/>
        <v>0</v>
      </c>
      <c r="I392" s="3">
        <f>IF(ROUND(E392,2)&gt;0,I391-G392-Tabelle1[[#This Row],[Sondertilgung]],0)</f>
        <v>0</v>
      </c>
    </row>
    <row r="393" spans="4:9" x14ac:dyDescent="0.2">
      <c r="D393">
        <v>391</v>
      </c>
      <c r="E393" s="6">
        <f t="shared" si="28"/>
        <v>0</v>
      </c>
      <c r="F393" s="4">
        <f t="shared" si="29"/>
        <v>0</v>
      </c>
      <c r="G393" s="2">
        <f t="shared" si="31"/>
        <v>0</v>
      </c>
      <c r="H393" s="4">
        <f t="shared" si="30"/>
        <v>0</v>
      </c>
      <c r="I393" s="3">
        <f>IF(ROUND(E393,2)&gt;0,I392-G393-Tabelle1[[#This Row],[Sondertilgung]],0)</f>
        <v>0</v>
      </c>
    </row>
    <row r="394" spans="4:9" x14ac:dyDescent="0.2">
      <c r="D394">
        <v>392</v>
      </c>
      <c r="E394" s="6">
        <f t="shared" si="28"/>
        <v>0</v>
      </c>
      <c r="F394" s="4">
        <f t="shared" si="29"/>
        <v>0</v>
      </c>
      <c r="G394" s="2">
        <f t="shared" si="31"/>
        <v>0</v>
      </c>
      <c r="H394" s="4">
        <f t="shared" si="30"/>
        <v>0</v>
      </c>
      <c r="I394" s="3">
        <f>IF(ROUND(E394,2)&gt;0,I393-G394-Tabelle1[[#This Row],[Sondertilgung]],0)</f>
        <v>0</v>
      </c>
    </row>
    <row r="395" spans="4:9" x14ac:dyDescent="0.2">
      <c r="D395">
        <v>393</v>
      </c>
      <c r="E395" s="6">
        <f t="shared" si="28"/>
        <v>0</v>
      </c>
      <c r="F395" s="4">
        <f t="shared" si="29"/>
        <v>0</v>
      </c>
      <c r="G395" s="2">
        <f t="shared" si="31"/>
        <v>0</v>
      </c>
      <c r="H395" s="4">
        <f t="shared" si="30"/>
        <v>0</v>
      </c>
      <c r="I395" s="3">
        <f>IF(ROUND(E395,2)&gt;0,I394-G395-Tabelle1[[#This Row],[Sondertilgung]],0)</f>
        <v>0</v>
      </c>
    </row>
    <row r="396" spans="4:9" x14ac:dyDescent="0.2">
      <c r="D396">
        <v>394</v>
      </c>
      <c r="E396" s="6">
        <f t="shared" si="28"/>
        <v>0</v>
      </c>
      <c r="F396" s="4">
        <f t="shared" si="29"/>
        <v>0</v>
      </c>
      <c r="G396" s="2">
        <f t="shared" si="31"/>
        <v>0</v>
      </c>
      <c r="H396" s="4">
        <f t="shared" si="30"/>
        <v>0</v>
      </c>
      <c r="I396" s="3">
        <f>IF(ROUND(E396,2)&gt;0,I395-G396-Tabelle1[[#This Row],[Sondertilgung]],0)</f>
        <v>0</v>
      </c>
    </row>
    <row r="397" spans="4:9" x14ac:dyDescent="0.2">
      <c r="D397">
        <v>395</v>
      </c>
      <c r="E397" s="6">
        <f t="shared" si="28"/>
        <v>0</v>
      </c>
      <c r="F397" s="4">
        <f t="shared" si="29"/>
        <v>0</v>
      </c>
      <c r="G397" s="2">
        <f t="shared" si="31"/>
        <v>0</v>
      </c>
      <c r="H397" s="4">
        <f t="shared" si="30"/>
        <v>0</v>
      </c>
      <c r="I397" s="3">
        <f>IF(ROUND(E397,2)&gt;0,I396-G397-Tabelle1[[#This Row],[Sondertilgung]],0)</f>
        <v>0</v>
      </c>
    </row>
    <row r="398" spans="4:9" x14ac:dyDescent="0.2">
      <c r="D398">
        <v>396</v>
      </c>
      <c r="E398" s="6">
        <f t="shared" si="28"/>
        <v>0</v>
      </c>
      <c r="F398" s="4">
        <f t="shared" si="29"/>
        <v>0</v>
      </c>
      <c r="G398" s="2">
        <f t="shared" si="31"/>
        <v>0</v>
      </c>
      <c r="H398" s="4">
        <f t="shared" si="30"/>
        <v>0</v>
      </c>
      <c r="I398" s="3">
        <f>IF(ROUND(E398,2)&gt;0,I397-G398-Tabelle1[[#This Row],[Sondertilgung]],0)</f>
        <v>0</v>
      </c>
    </row>
    <row r="399" spans="4:9" x14ac:dyDescent="0.2">
      <c r="D399">
        <v>397</v>
      </c>
      <c r="E399" s="6">
        <f t="shared" si="28"/>
        <v>0</v>
      </c>
      <c r="F399" s="4">
        <f t="shared" si="29"/>
        <v>0</v>
      </c>
      <c r="G399" s="2">
        <f t="shared" si="31"/>
        <v>0</v>
      </c>
      <c r="H399" s="4">
        <f t="shared" si="30"/>
        <v>0</v>
      </c>
      <c r="I399" s="3">
        <f>IF(ROUND(E399,2)&gt;0,I398-G399-Tabelle1[[#This Row],[Sondertilgung]],0)</f>
        <v>0</v>
      </c>
    </row>
    <row r="400" spans="4:9" x14ac:dyDescent="0.2">
      <c r="D400">
        <v>398</v>
      </c>
      <c r="E400" s="6">
        <f t="shared" si="28"/>
        <v>0</v>
      </c>
      <c r="F400" s="4">
        <f t="shared" si="29"/>
        <v>0</v>
      </c>
      <c r="G400" s="2">
        <f t="shared" si="31"/>
        <v>0</v>
      </c>
      <c r="H400" s="4">
        <f t="shared" si="30"/>
        <v>0</v>
      </c>
      <c r="I400" s="3">
        <f>IF(ROUND(E400,2)&gt;0,I399-G400-Tabelle1[[#This Row],[Sondertilgung]],0)</f>
        <v>0</v>
      </c>
    </row>
    <row r="401" spans="4:9" x14ac:dyDescent="0.2">
      <c r="D401">
        <v>399</v>
      </c>
      <c r="E401" s="6">
        <f t="shared" si="28"/>
        <v>0</v>
      </c>
      <c r="F401" s="4">
        <f t="shared" si="29"/>
        <v>0</v>
      </c>
      <c r="G401" s="2">
        <f t="shared" si="31"/>
        <v>0</v>
      </c>
      <c r="H401" s="4">
        <f t="shared" si="30"/>
        <v>0</v>
      </c>
      <c r="I401" s="3">
        <f>IF(ROUND(E401,2)&gt;0,I400-G401-Tabelle1[[#This Row],[Sondertilgung]],0)</f>
        <v>0</v>
      </c>
    </row>
    <row r="402" spans="4:9" x14ac:dyDescent="0.2">
      <c r="D402">
        <v>400</v>
      </c>
      <c r="E402" s="6">
        <f t="shared" si="28"/>
        <v>0</v>
      </c>
      <c r="F402" s="4">
        <f t="shared" si="29"/>
        <v>0</v>
      </c>
      <c r="G402" s="2">
        <f t="shared" si="31"/>
        <v>0</v>
      </c>
      <c r="H402" s="4">
        <f t="shared" si="30"/>
        <v>0</v>
      </c>
      <c r="I402" s="3">
        <f>IF(ROUND(E402,2)&gt;0,I401-G402-Tabelle1[[#This Row],[Sondertilgung]],0)</f>
        <v>0</v>
      </c>
    </row>
    <row r="403" spans="4:9" x14ac:dyDescent="0.2">
      <c r="D403">
        <v>401</v>
      </c>
      <c r="E403" s="6">
        <f t="shared" si="28"/>
        <v>0</v>
      </c>
      <c r="F403" s="4">
        <f t="shared" si="29"/>
        <v>0</v>
      </c>
      <c r="G403" s="2">
        <f t="shared" si="31"/>
        <v>0</v>
      </c>
      <c r="H403" s="4">
        <f t="shared" si="30"/>
        <v>0</v>
      </c>
      <c r="I403" s="3">
        <f>IF(ROUND(E403,2)&gt;0,I402-G403-Tabelle1[[#This Row],[Sondertilgung]],0)</f>
        <v>0</v>
      </c>
    </row>
    <row r="404" spans="4:9" x14ac:dyDescent="0.2">
      <c r="D404">
        <v>402</v>
      </c>
      <c r="E404" s="6">
        <f t="shared" si="28"/>
        <v>0</v>
      </c>
      <c r="F404" s="4">
        <f t="shared" si="29"/>
        <v>0</v>
      </c>
      <c r="G404" s="2">
        <f t="shared" si="31"/>
        <v>0</v>
      </c>
      <c r="H404" s="4">
        <f t="shared" si="30"/>
        <v>0</v>
      </c>
      <c r="I404" s="3">
        <f>IF(ROUND(E404,2)&gt;0,I403-G404-Tabelle1[[#This Row],[Sondertilgung]],0)</f>
        <v>0</v>
      </c>
    </row>
    <row r="405" spans="4:9" x14ac:dyDescent="0.2">
      <c r="D405">
        <v>403</v>
      </c>
      <c r="E405" s="6">
        <f t="shared" si="28"/>
        <v>0</v>
      </c>
      <c r="F405" s="4">
        <f t="shared" si="29"/>
        <v>0</v>
      </c>
      <c r="G405" s="2">
        <f t="shared" si="31"/>
        <v>0</v>
      </c>
      <c r="H405" s="4">
        <f t="shared" si="30"/>
        <v>0</v>
      </c>
      <c r="I405" s="3">
        <f>IF(ROUND(E405,2)&gt;0,I404-G405-Tabelle1[[#This Row],[Sondertilgung]],0)</f>
        <v>0</v>
      </c>
    </row>
    <row r="406" spans="4:9" x14ac:dyDescent="0.2">
      <c r="D406">
        <v>404</v>
      </c>
      <c r="E406" s="6">
        <f t="shared" si="28"/>
        <v>0</v>
      </c>
      <c r="F406" s="4">
        <f t="shared" si="29"/>
        <v>0</v>
      </c>
      <c r="G406" s="2">
        <f t="shared" si="31"/>
        <v>0</v>
      </c>
      <c r="H406" s="4">
        <f t="shared" si="30"/>
        <v>0</v>
      </c>
      <c r="I406" s="3">
        <f>IF(ROUND(E406,2)&gt;0,I405-G406-Tabelle1[[#This Row],[Sondertilgung]],0)</f>
        <v>0</v>
      </c>
    </row>
    <row r="407" spans="4:9" x14ac:dyDescent="0.2">
      <c r="D407">
        <v>405</v>
      </c>
      <c r="E407" s="6">
        <f t="shared" si="28"/>
        <v>0</v>
      </c>
      <c r="F407" s="4">
        <f t="shared" si="29"/>
        <v>0</v>
      </c>
      <c r="G407" s="2">
        <f t="shared" si="31"/>
        <v>0</v>
      </c>
      <c r="H407" s="4">
        <f t="shared" si="30"/>
        <v>0</v>
      </c>
      <c r="I407" s="3">
        <f>IF(ROUND(E407,2)&gt;0,I406-G407-Tabelle1[[#This Row],[Sondertilgung]],0)</f>
        <v>0</v>
      </c>
    </row>
    <row r="408" spans="4:9" x14ac:dyDescent="0.2">
      <c r="D408">
        <v>406</v>
      </c>
      <c r="E408" s="6">
        <f t="shared" si="28"/>
        <v>0</v>
      </c>
      <c r="F408" s="4">
        <f t="shared" si="29"/>
        <v>0</v>
      </c>
      <c r="G408" s="2">
        <f t="shared" si="31"/>
        <v>0</v>
      </c>
      <c r="H408" s="4">
        <f t="shared" si="30"/>
        <v>0</v>
      </c>
      <c r="I408" s="3">
        <f>IF(ROUND(E408,2)&gt;0,I407-G408-Tabelle1[[#This Row],[Sondertilgung]],0)</f>
        <v>0</v>
      </c>
    </row>
    <row r="409" spans="4:9" x14ac:dyDescent="0.2">
      <c r="D409">
        <v>407</v>
      </c>
      <c r="E409" s="6">
        <f t="shared" si="28"/>
        <v>0</v>
      </c>
      <c r="F409" s="4">
        <f t="shared" si="29"/>
        <v>0</v>
      </c>
      <c r="G409" s="2">
        <f t="shared" si="31"/>
        <v>0</v>
      </c>
      <c r="H409" s="4">
        <f t="shared" si="30"/>
        <v>0</v>
      </c>
      <c r="I409" s="3">
        <f>IF(ROUND(E409,2)&gt;0,I408-G409-Tabelle1[[#This Row],[Sondertilgung]],0)</f>
        <v>0</v>
      </c>
    </row>
    <row r="410" spans="4:9" x14ac:dyDescent="0.2">
      <c r="D410">
        <v>408</v>
      </c>
      <c r="E410" s="6">
        <f t="shared" si="28"/>
        <v>0</v>
      </c>
      <c r="F410" s="4">
        <f t="shared" si="29"/>
        <v>0</v>
      </c>
      <c r="G410" s="2">
        <f t="shared" si="31"/>
        <v>0</v>
      </c>
      <c r="H410" s="4">
        <f t="shared" si="30"/>
        <v>0</v>
      </c>
      <c r="I410" s="3">
        <f>IF(ROUND(E410,2)&gt;0,I409-G410-Tabelle1[[#This Row],[Sondertilgung]],0)</f>
        <v>0</v>
      </c>
    </row>
    <row r="411" spans="4:9" x14ac:dyDescent="0.2">
      <c r="D411">
        <v>409</v>
      </c>
      <c r="E411" s="6">
        <f t="shared" si="28"/>
        <v>0</v>
      </c>
      <c r="F411" s="4">
        <f t="shared" si="29"/>
        <v>0</v>
      </c>
      <c r="G411" s="2">
        <f t="shared" si="31"/>
        <v>0</v>
      </c>
      <c r="H411" s="4">
        <f t="shared" si="30"/>
        <v>0</v>
      </c>
      <c r="I411" s="3">
        <f>IF(ROUND(E411,2)&gt;0,I410-G411-Tabelle1[[#This Row],[Sondertilgung]],0)</f>
        <v>0</v>
      </c>
    </row>
    <row r="412" spans="4:9" x14ac:dyDescent="0.2">
      <c r="D412">
        <v>410</v>
      </c>
      <c r="E412" s="6">
        <f t="shared" si="28"/>
        <v>0</v>
      </c>
      <c r="F412" s="4">
        <f t="shared" si="29"/>
        <v>0</v>
      </c>
      <c r="G412" s="2">
        <f t="shared" si="31"/>
        <v>0</v>
      </c>
      <c r="H412" s="4">
        <f t="shared" si="30"/>
        <v>0</v>
      </c>
      <c r="I412" s="3">
        <f>IF(ROUND(E412,2)&gt;0,I411-G412-Tabelle1[[#This Row],[Sondertilgung]],0)</f>
        <v>0</v>
      </c>
    </row>
    <row r="413" spans="4:9" x14ac:dyDescent="0.2">
      <c r="D413">
        <v>411</v>
      </c>
      <c r="E413" s="6">
        <f t="shared" si="28"/>
        <v>0</v>
      </c>
      <c r="F413" s="4">
        <f t="shared" si="29"/>
        <v>0</v>
      </c>
      <c r="G413" s="2">
        <f t="shared" si="31"/>
        <v>0</v>
      </c>
      <c r="H413" s="4">
        <f t="shared" si="30"/>
        <v>0</v>
      </c>
      <c r="I413" s="3">
        <f>IF(ROUND(E413,2)&gt;0,I412-G413-Tabelle1[[#This Row],[Sondertilgung]],0)</f>
        <v>0</v>
      </c>
    </row>
    <row r="414" spans="4:9" x14ac:dyDescent="0.2">
      <c r="D414">
        <v>412</v>
      </c>
      <c r="E414" s="6">
        <f t="shared" si="28"/>
        <v>0</v>
      </c>
      <c r="F414" s="4">
        <f t="shared" si="29"/>
        <v>0</v>
      </c>
      <c r="G414" s="2">
        <f t="shared" si="31"/>
        <v>0</v>
      </c>
      <c r="H414" s="4">
        <f t="shared" si="30"/>
        <v>0</v>
      </c>
      <c r="I414" s="3">
        <f>IF(ROUND(E414,2)&gt;0,I413-G414-Tabelle1[[#This Row],[Sondertilgung]],0)</f>
        <v>0</v>
      </c>
    </row>
    <row r="415" spans="4:9" x14ac:dyDescent="0.2">
      <c r="D415">
        <v>413</v>
      </c>
      <c r="E415" s="6">
        <f t="shared" si="28"/>
        <v>0</v>
      </c>
      <c r="F415" s="4">
        <f t="shared" si="29"/>
        <v>0</v>
      </c>
      <c r="G415" s="2">
        <f t="shared" si="31"/>
        <v>0</v>
      </c>
      <c r="H415" s="4">
        <f t="shared" si="30"/>
        <v>0</v>
      </c>
      <c r="I415" s="3">
        <f>IF(ROUND(E415,2)&gt;0,I414-G415-Tabelle1[[#This Row],[Sondertilgung]],0)</f>
        <v>0</v>
      </c>
    </row>
    <row r="416" spans="4:9" x14ac:dyDescent="0.2">
      <c r="D416">
        <v>414</v>
      </c>
      <c r="E416" s="6">
        <f t="shared" si="28"/>
        <v>0</v>
      </c>
      <c r="F416" s="4">
        <f t="shared" si="29"/>
        <v>0</v>
      </c>
      <c r="G416" s="2">
        <f t="shared" si="31"/>
        <v>0</v>
      </c>
      <c r="H416" s="4">
        <f t="shared" si="30"/>
        <v>0</v>
      </c>
      <c r="I416" s="3">
        <f>IF(ROUND(E416,2)&gt;0,I415-G416-Tabelle1[[#This Row],[Sondertilgung]],0)</f>
        <v>0</v>
      </c>
    </row>
    <row r="417" spans="4:9" x14ac:dyDescent="0.2">
      <c r="D417">
        <v>415</v>
      </c>
      <c r="E417" s="6">
        <f t="shared" si="28"/>
        <v>0</v>
      </c>
      <c r="F417" s="4">
        <f t="shared" si="29"/>
        <v>0</v>
      </c>
      <c r="G417" s="2">
        <f t="shared" si="31"/>
        <v>0</v>
      </c>
      <c r="H417" s="4">
        <f t="shared" si="30"/>
        <v>0</v>
      </c>
      <c r="I417" s="3">
        <f>IF(ROUND(E417,2)&gt;0,I416-G417-Tabelle1[[#This Row],[Sondertilgung]],0)</f>
        <v>0</v>
      </c>
    </row>
    <row r="418" spans="4:9" x14ac:dyDescent="0.2">
      <c r="D418">
        <v>416</v>
      </c>
      <c r="E418" s="6">
        <f t="shared" si="28"/>
        <v>0</v>
      </c>
      <c r="F418" s="4">
        <f t="shared" si="29"/>
        <v>0</v>
      </c>
      <c r="G418" s="2">
        <f t="shared" si="31"/>
        <v>0</v>
      </c>
      <c r="H418" s="4">
        <f t="shared" si="30"/>
        <v>0</v>
      </c>
      <c r="I418" s="3">
        <f>IF(ROUND(E418,2)&gt;0,I417-G418-Tabelle1[[#This Row],[Sondertilgung]],0)</f>
        <v>0</v>
      </c>
    </row>
    <row r="419" spans="4:9" x14ac:dyDescent="0.2">
      <c r="D419">
        <v>417</v>
      </c>
      <c r="E419" s="6">
        <f t="shared" si="28"/>
        <v>0</v>
      </c>
      <c r="F419" s="4">
        <f t="shared" si="29"/>
        <v>0</v>
      </c>
      <c r="G419" s="2">
        <f t="shared" si="31"/>
        <v>0</v>
      </c>
      <c r="H419" s="4">
        <f t="shared" si="30"/>
        <v>0</v>
      </c>
      <c r="I419" s="3">
        <f>IF(ROUND(E419,2)&gt;0,I418-G419-Tabelle1[[#This Row],[Sondertilgung]],0)</f>
        <v>0</v>
      </c>
    </row>
    <row r="420" spans="4:9" x14ac:dyDescent="0.2">
      <c r="D420">
        <v>418</v>
      </c>
      <c r="E420" s="6">
        <f t="shared" si="28"/>
        <v>0</v>
      </c>
      <c r="F420" s="4">
        <f t="shared" si="29"/>
        <v>0</v>
      </c>
      <c r="G420" s="2">
        <f t="shared" si="31"/>
        <v>0</v>
      </c>
      <c r="H420" s="4">
        <f t="shared" si="30"/>
        <v>0</v>
      </c>
      <c r="I420" s="3">
        <f>IF(ROUND(E420,2)&gt;0,I419-G420-Tabelle1[[#This Row],[Sondertilgung]],0)</f>
        <v>0</v>
      </c>
    </row>
    <row r="421" spans="4:9" x14ac:dyDescent="0.2">
      <c r="D421">
        <v>419</v>
      </c>
      <c r="E421" s="6">
        <f t="shared" si="28"/>
        <v>0</v>
      </c>
      <c r="F421" s="4">
        <f t="shared" si="29"/>
        <v>0</v>
      </c>
      <c r="G421" s="2">
        <f t="shared" si="31"/>
        <v>0</v>
      </c>
      <c r="H421" s="4">
        <f t="shared" si="30"/>
        <v>0</v>
      </c>
      <c r="I421" s="3">
        <f>IF(ROUND(E421,2)&gt;0,I420-G421-Tabelle1[[#This Row],[Sondertilgung]],0)</f>
        <v>0</v>
      </c>
    </row>
    <row r="422" spans="4:9" x14ac:dyDescent="0.2">
      <c r="D422">
        <v>420</v>
      </c>
      <c r="E422" s="6">
        <f t="shared" si="28"/>
        <v>0</v>
      </c>
      <c r="F422" s="4">
        <f t="shared" si="29"/>
        <v>0</v>
      </c>
      <c r="G422" s="2">
        <f t="shared" si="31"/>
        <v>0</v>
      </c>
      <c r="H422" s="4">
        <f t="shared" si="30"/>
        <v>0</v>
      </c>
      <c r="I422" s="3">
        <f>IF(ROUND(E422,2)&gt;0,I421-G422-Tabelle1[[#This Row],[Sondertilgung]],0)</f>
        <v>0</v>
      </c>
    </row>
    <row r="423" spans="4:9" x14ac:dyDescent="0.2">
      <c r="D423">
        <v>421</v>
      </c>
      <c r="E423" s="6">
        <f t="shared" si="28"/>
        <v>0</v>
      </c>
      <c r="F423" s="4">
        <f t="shared" si="29"/>
        <v>0</v>
      </c>
      <c r="G423" s="2">
        <f t="shared" si="31"/>
        <v>0</v>
      </c>
      <c r="H423" s="4">
        <f t="shared" si="30"/>
        <v>0</v>
      </c>
      <c r="I423" s="3">
        <f>IF(ROUND(E423,2)&gt;0,I422-G423-Tabelle1[[#This Row],[Sondertilgung]],0)</f>
        <v>0</v>
      </c>
    </row>
    <row r="424" spans="4:9" x14ac:dyDescent="0.2">
      <c r="D424">
        <v>422</v>
      </c>
      <c r="E424" s="6">
        <f t="shared" si="28"/>
        <v>0</v>
      </c>
      <c r="F424" s="4">
        <f t="shared" si="29"/>
        <v>0</v>
      </c>
      <c r="G424" s="2">
        <f t="shared" si="31"/>
        <v>0</v>
      </c>
      <c r="H424" s="4">
        <f t="shared" si="30"/>
        <v>0</v>
      </c>
      <c r="I424" s="3">
        <f>IF(ROUND(E424,2)&gt;0,I423-G424-Tabelle1[[#This Row],[Sondertilgung]],0)</f>
        <v>0</v>
      </c>
    </row>
    <row r="425" spans="4:9" x14ac:dyDescent="0.2">
      <c r="D425">
        <v>423</v>
      </c>
      <c r="E425" s="6">
        <f t="shared" si="28"/>
        <v>0</v>
      </c>
      <c r="F425" s="4">
        <f t="shared" si="29"/>
        <v>0</v>
      </c>
      <c r="G425" s="2">
        <f t="shared" si="31"/>
        <v>0</v>
      </c>
      <c r="H425" s="4">
        <f t="shared" si="30"/>
        <v>0</v>
      </c>
      <c r="I425" s="3">
        <f>IF(ROUND(E425,2)&gt;0,I424-G425-Tabelle1[[#This Row],[Sondertilgung]],0)</f>
        <v>0</v>
      </c>
    </row>
    <row r="426" spans="4:9" x14ac:dyDescent="0.2">
      <c r="D426">
        <v>424</v>
      </c>
      <c r="E426" s="6">
        <f t="shared" si="28"/>
        <v>0</v>
      </c>
      <c r="F426" s="4">
        <f t="shared" si="29"/>
        <v>0</v>
      </c>
      <c r="G426" s="2">
        <f t="shared" si="31"/>
        <v>0</v>
      </c>
      <c r="H426" s="4">
        <f t="shared" si="30"/>
        <v>0</v>
      </c>
      <c r="I426" s="3">
        <f>IF(ROUND(E426,2)&gt;0,I425-G426-Tabelle1[[#This Row],[Sondertilgung]],0)</f>
        <v>0</v>
      </c>
    </row>
    <row r="427" spans="4:9" x14ac:dyDescent="0.2">
      <c r="D427">
        <v>425</v>
      </c>
      <c r="E427" s="6">
        <f t="shared" si="28"/>
        <v>0</v>
      </c>
      <c r="F427" s="4">
        <f t="shared" si="29"/>
        <v>0</v>
      </c>
      <c r="G427" s="2">
        <f t="shared" si="31"/>
        <v>0</v>
      </c>
      <c r="H427" s="4">
        <f t="shared" si="30"/>
        <v>0</v>
      </c>
      <c r="I427" s="3">
        <f>IF(ROUND(E427,2)&gt;0,I426-G427-Tabelle1[[#This Row],[Sondertilgung]],0)</f>
        <v>0</v>
      </c>
    </row>
    <row r="428" spans="4:9" x14ac:dyDescent="0.2">
      <c r="D428">
        <v>426</v>
      </c>
      <c r="E428" s="6">
        <f t="shared" si="28"/>
        <v>0</v>
      </c>
      <c r="F428" s="4">
        <f t="shared" si="29"/>
        <v>0</v>
      </c>
      <c r="G428" s="2">
        <f t="shared" si="31"/>
        <v>0</v>
      </c>
      <c r="H428" s="4">
        <f t="shared" si="30"/>
        <v>0</v>
      </c>
      <c r="I428" s="3">
        <f>IF(ROUND(E428,2)&gt;0,I427-G428-Tabelle1[[#This Row],[Sondertilgung]],0)</f>
        <v>0</v>
      </c>
    </row>
    <row r="429" spans="4:9" x14ac:dyDescent="0.2">
      <c r="D429">
        <v>427</v>
      </c>
      <c r="E429" s="6">
        <f t="shared" si="28"/>
        <v>0</v>
      </c>
      <c r="F429" s="4">
        <f t="shared" si="29"/>
        <v>0</v>
      </c>
      <c r="G429" s="2">
        <f t="shared" si="31"/>
        <v>0</v>
      </c>
      <c r="H429" s="4">
        <f t="shared" si="30"/>
        <v>0</v>
      </c>
      <c r="I429" s="3">
        <f>IF(ROUND(E429,2)&gt;0,I428-G429-Tabelle1[[#This Row],[Sondertilgung]],0)</f>
        <v>0</v>
      </c>
    </row>
    <row r="430" spans="4:9" x14ac:dyDescent="0.2">
      <c r="D430">
        <v>428</v>
      </c>
      <c r="E430" s="6">
        <f t="shared" si="28"/>
        <v>0</v>
      </c>
      <c r="F430" s="4">
        <f t="shared" si="29"/>
        <v>0</v>
      </c>
      <c r="G430" s="2">
        <f t="shared" si="31"/>
        <v>0</v>
      </c>
      <c r="H430" s="4">
        <f t="shared" si="30"/>
        <v>0</v>
      </c>
      <c r="I430" s="3">
        <f>IF(ROUND(E430,2)&gt;0,I429-G430-Tabelle1[[#This Row],[Sondertilgung]],0)</f>
        <v>0</v>
      </c>
    </row>
    <row r="431" spans="4:9" x14ac:dyDescent="0.2">
      <c r="D431">
        <v>429</v>
      </c>
      <c r="E431" s="6">
        <f t="shared" si="28"/>
        <v>0</v>
      </c>
      <c r="F431" s="4">
        <f t="shared" si="29"/>
        <v>0</v>
      </c>
      <c r="G431" s="2">
        <f t="shared" si="31"/>
        <v>0</v>
      </c>
      <c r="H431" s="4">
        <f t="shared" si="30"/>
        <v>0</v>
      </c>
      <c r="I431" s="3">
        <f>IF(ROUND(E431,2)&gt;0,I430-G431-Tabelle1[[#This Row],[Sondertilgung]],0)</f>
        <v>0</v>
      </c>
    </row>
    <row r="432" spans="4:9" x14ac:dyDescent="0.2">
      <c r="D432">
        <v>430</v>
      </c>
      <c r="E432" s="6">
        <f t="shared" si="28"/>
        <v>0</v>
      </c>
      <c r="F432" s="4">
        <f t="shared" si="29"/>
        <v>0</v>
      </c>
      <c r="G432" s="2">
        <f t="shared" si="31"/>
        <v>0</v>
      </c>
      <c r="H432" s="4">
        <f t="shared" si="30"/>
        <v>0</v>
      </c>
      <c r="I432" s="3">
        <f>IF(ROUND(E432,2)&gt;0,I431-G432-Tabelle1[[#This Row],[Sondertilgung]],0)</f>
        <v>0</v>
      </c>
    </row>
    <row r="433" spans="4:9" x14ac:dyDescent="0.2">
      <c r="D433">
        <v>431</v>
      </c>
      <c r="E433" s="6">
        <f t="shared" si="28"/>
        <v>0</v>
      </c>
      <c r="F433" s="4">
        <f t="shared" si="29"/>
        <v>0</v>
      </c>
      <c r="G433" s="2">
        <f t="shared" si="31"/>
        <v>0</v>
      </c>
      <c r="H433" s="4">
        <f t="shared" si="30"/>
        <v>0</v>
      </c>
      <c r="I433" s="3">
        <f>IF(ROUND(E433,2)&gt;0,I432-G433-Tabelle1[[#This Row],[Sondertilgung]],0)</f>
        <v>0</v>
      </c>
    </row>
    <row r="434" spans="4:9" x14ac:dyDescent="0.2">
      <c r="D434">
        <v>432</v>
      </c>
      <c r="E434" s="6">
        <f t="shared" si="28"/>
        <v>0</v>
      </c>
      <c r="F434" s="4">
        <f t="shared" si="29"/>
        <v>0</v>
      </c>
      <c r="G434" s="2">
        <f t="shared" si="31"/>
        <v>0</v>
      </c>
      <c r="H434" s="4">
        <f t="shared" si="30"/>
        <v>0</v>
      </c>
      <c r="I434" s="3">
        <f>IF(ROUND(E434,2)&gt;0,I433-G434-Tabelle1[[#This Row],[Sondertilgung]],0)</f>
        <v>0</v>
      </c>
    </row>
    <row r="435" spans="4:9" x14ac:dyDescent="0.2">
      <c r="D435">
        <v>433</v>
      </c>
      <c r="E435" s="6">
        <f t="shared" ref="E435:E482" si="32">IF(I434*Zinssatz/12&lt;=0,0,I434*Zinssatz/12)</f>
        <v>0</v>
      </c>
      <c r="F435" s="4">
        <f t="shared" si="29"/>
        <v>0</v>
      </c>
      <c r="G435" s="2">
        <f t="shared" si="31"/>
        <v>0</v>
      </c>
      <c r="H435" s="4">
        <f t="shared" si="30"/>
        <v>0</v>
      </c>
      <c r="I435" s="3">
        <f>IF(ROUND(E435,2)&gt;0,I434-G435-Tabelle1[[#This Row],[Sondertilgung]],0)</f>
        <v>0</v>
      </c>
    </row>
    <row r="436" spans="4:9" x14ac:dyDescent="0.2">
      <c r="D436">
        <v>434</v>
      </c>
      <c r="E436" s="6">
        <f t="shared" si="32"/>
        <v>0</v>
      </c>
      <c r="F436" s="4">
        <f t="shared" ref="F436:F482" si="33">IF(ROUND(E436,2)=0,0,+F435+E436)</f>
        <v>0</v>
      </c>
      <c r="G436" s="2">
        <f t="shared" si="31"/>
        <v>0</v>
      </c>
      <c r="H436" s="4">
        <f t="shared" ref="H436:H482" si="34">IF(ROUND(E436,2)&gt;0,+H435+G436+J436,0)</f>
        <v>0</v>
      </c>
      <c r="I436" s="3">
        <f>IF(ROUND(E436,2)&gt;0,I435-G436-Tabelle1[[#This Row],[Sondertilgung]],0)</f>
        <v>0</v>
      </c>
    </row>
    <row r="437" spans="4:9" x14ac:dyDescent="0.2">
      <c r="D437">
        <v>435</v>
      </c>
      <c r="E437" s="6">
        <f t="shared" si="32"/>
        <v>0</v>
      </c>
      <c r="F437" s="4">
        <f t="shared" si="33"/>
        <v>0</v>
      </c>
      <c r="G437" s="2">
        <f t="shared" si="31"/>
        <v>0</v>
      </c>
      <c r="H437" s="4">
        <f t="shared" si="34"/>
        <v>0</v>
      </c>
      <c r="I437" s="3">
        <f>IF(ROUND(E437,2)&gt;0,I436-G437-Tabelle1[[#This Row],[Sondertilgung]],0)</f>
        <v>0</v>
      </c>
    </row>
    <row r="438" spans="4:9" x14ac:dyDescent="0.2">
      <c r="D438">
        <v>436</v>
      </c>
      <c r="E438" s="6">
        <f t="shared" si="32"/>
        <v>0</v>
      </c>
      <c r="F438" s="4">
        <f t="shared" si="33"/>
        <v>0</v>
      </c>
      <c r="G438" s="2">
        <f t="shared" si="31"/>
        <v>0</v>
      </c>
      <c r="H438" s="4">
        <f t="shared" si="34"/>
        <v>0</v>
      </c>
      <c r="I438" s="3">
        <f>IF(ROUND(E438,2)&gt;0,I437-G438-Tabelle1[[#This Row],[Sondertilgung]],0)</f>
        <v>0</v>
      </c>
    </row>
    <row r="439" spans="4:9" x14ac:dyDescent="0.2">
      <c r="D439">
        <v>437</v>
      </c>
      <c r="E439" s="6">
        <f t="shared" si="32"/>
        <v>0</v>
      </c>
      <c r="F439" s="4">
        <f t="shared" si="33"/>
        <v>0</v>
      </c>
      <c r="G439" s="2">
        <f t="shared" si="31"/>
        <v>0</v>
      </c>
      <c r="H439" s="4">
        <f t="shared" si="34"/>
        <v>0</v>
      </c>
      <c r="I439" s="3">
        <f>IF(ROUND(E439,2)&gt;0,I438-G439-Tabelle1[[#This Row],[Sondertilgung]],0)</f>
        <v>0</v>
      </c>
    </row>
    <row r="440" spans="4:9" x14ac:dyDescent="0.2">
      <c r="D440">
        <v>438</v>
      </c>
      <c r="E440" s="6">
        <f t="shared" si="32"/>
        <v>0</v>
      </c>
      <c r="F440" s="4">
        <f t="shared" si="33"/>
        <v>0</v>
      </c>
      <c r="G440" s="2">
        <f t="shared" si="31"/>
        <v>0</v>
      </c>
      <c r="H440" s="4">
        <f t="shared" si="34"/>
        <v>0</v>
      </c>
      <c r="I440" s="3">
        <f>IF(ROUND(E440,2)&gt;0,I439-G440-Tabelle1[[#This Row],[Sondertilgung]],0)</f>
        <v>0</v>
      </c>
    </row>
    <row r="441" spans="4:9" x14ac:dyDescent="0.2">
      <c r="D441">
        <v>439</v>
      </c>
      <c r="E441" s="6">
        <f t="shared" si="32"/>
        <v>0</v>
      </c>
      <c r="F441" s="4">
        <f t="shared" si="33"/>
        <v>0</v>
      </c>
      <c r="G441" s="2">
        <f t="shared" si="31"/>
        <v>0</v>
      </c>
      <c r="H441" s="4">
        <f t="shared" si="34"/>
        <v>0</v>
      </c>
      <c r="I441" s="3">
        <f>IF(ROUND(E441,2)&gt;0,I440-G441-Tabelle1[[#This Row],[Sondertilgung]],0)</f>
        <v>0</v>
      </c>
    </row>
    <row r="442" spans="4:9" x14ac:dyDescent="0.2">
      <c r="D442">
        <v>440</v>
      </c>
      <c r="E442" s="6">
        <f t="shared" si="32"/>
        <v>0</v>
      </c>
      <c r="F442" s="4">
        <f t="shared" si="33"/>
        <v>0</v>
      </c>
      <c r="G442" s="2">
        <f t="shared" si="31"/>
        <v>0</v>
      </c>
      <c r="H442" s="4">
        <f t="shared" si="34"/>
        <v>0</v>
      </c>
      <c r="I442" s="3">
        <f>IF(ROUND(E442,2)&gt;0,I441-G442-Tabelle1[[#This Row],[Sondertilgung]],0)</f>
        <v>0</v>
      </c>
    </row>
    <row r="443" spans="4:9" x14ac:dyDescent="0.2">
      <c r="D443">
        <v>441</v>
      </c>
      <c r="E443" s="6">
        <f t="shared" si="32"/>
        <v>0</v>
      </c>
      <c r="F443" s="4">
        <f t="shared" si="33"/>
        <v>0</v>
      </c>
      <c r="G443" s="2">
        <f t="shared" si="31"/>
        <v>0</v>
      </c>
      <c r="H443" s="4">
        <f t="shared" si="34"/>
        <v>0</v>
      </c>
      <c r="I443" s="3">
        <f>IF(ROUND(E443,2)&gt;0,I442-G443-Tabelle1[[#This Row],[Sondertilgung]],0)</f>
        <v>0</v>
      </c>
    </row>
    <row r="444" spans="4:9" x14ac:dyDescent="0.2">
      <c r="D444">
        <v>442</v>
      </c>
      <c r="E444" s="6">
        <f t="shared" si="32"/>
        <v>0</v>
      </c>
      <c r="F444" s="4">
        <f t="shared" si="33"/>
        <v>0</v>
      </c>
      <c r="G444" s="2">
        <f t="shared" si="31"/>
        <v>0</v>
      </c>
      <c r="H444" s="4">
        <f t="shared" si="34"/>
        <v>0</v>
      </c>
      <c r="I444" s="3">
        <f>IF(ROUND(E444,2)&gt;0,I443-G444-Tabelle1[[#This Row],[Sondertilgung]],0)</f>
        <v>0</v>
      </c>
    </row>
    <row r="445" spans="4:9" x14ac:dyDescent="0.2">
      <c r="D445">
        <v>443</v>
      </c>
      <c r="E445" s="6">
        <f t="shared" si="32"/>
        <v>0</v>
      </c>
      <c r="F445" s="4">
        <f t="shared" si="33"/>
        <v>0</v>
      </c>
      <c r="G445" s="2">
        <f t="shared" si="31"/>
        <v>0</v>
      </c>
      <c r="H445" s="4">
        <f t="shared" si="34"/>
        <v>0</v>
      </c>
      <c r="I445" s="3">
        <f>IF(ROUND(E445,2)&gt;0,I444-G445-Tabelle1[[#This Row],[Sondertilgung]],0)</f>
        <v>0</v>
      </c>
    </row>
    <row r="446" spans="4:9" x14ac:dyDescent="0.2">
      <c r="D446">
        <v>444</v>
      </c>
      <c r="E446" s="6">
        <f t="shared" si="32"/>
        <v>0</v>
      </c>
      <c r="F446" s="4">
        <f t="shared" si="33"/>
        <v>0</v>
      </c>
      <c r="G446" s="2">
        <f t="shared" si="31"/>
        <v>0</v>
      </c>
      <c r="H446" s="4">
        <f t="shared" si="34"/>
        <v>0</v>
      </c>
      <c r="I446" s="3">
        <f>IF(ROUND(E446,2)&gt;0,I445-G446-Tabelle1[[#This Row],[Sondertilgung]],0)</f>
        <v>0</v>
      </c>
    </row>
    <row r="447" spans="4:9" x14ac:dyDescent="0.2">
      <c r="D447">
        <v>445</v>
      </c>
      <c r="E447" s="6">
        <f t="shared" si="32"/>
        <v>0</v>
      </c>
      <c r="F447" s="4">
        <f t="shared" si="33"/>
        <v>0</v>
      </c>
      <c r="G447" s="2">
        <f t="shared" si="31"/>
        <v>0</v>
      </c>
      <c r="H447" s="4">
        <f t="shared" si="34"/>
        <v>0</v>
      </c>
      <c r="I447" s="3">
        <f>IF(ROUND(E447,2)&gt;0,I446-G447-Tabelle1[[#This Row],[Sondertilgung]],0)</f>
        <v>0</v>
      </c>
    </row>
    <row r="448" spans="4:9" x14ac:dyDescent="0.2">
      <c r="D448">
        <v>446</v>
      </c>
      <c r="E448" s="6">
        <f t="shared" si="32"/>
        <v>0</v>
      </c>
      <c r="F448" s="4">
        <f t="shared" si="33"/>
        <v>0</v>
      </c>
      <c r="G448" s="2">
        <f t="shared" si="31"/>
        <v>0</v>
      </c>
      <c r="H448" s="4">
        <f t="shared" si="34"/>
        <v>0</v>
      </c>
      <c r="I448" s="3">
        <f>IF(ROUND(E448,2)&gt;0,I447-G448-Tabelle1[[#This Row],[Sondertilgung]],0)</f>
        <v>0</v>
      </c>
    </row>
    <row r="449" spans="4:9" x14ac:dyDescent="0.2">
      <c r="D449">
        <v>447</v>
      </c>
      <c r="E449" s="6">
        <f t="shared" si="32"/>
        <v>0</v>
      </c>
      <c r="F449" s="4">
        <f t="shared" si="33"/>
        <v>0</v>
      </c>
      <c r="G449" s="2">
        <f t="shared" si="31"/>
        <v>0</v>
      </c>
      <c r="H449" s="4">
        <f t="shared" si="34"/>
        <v>0</v>
      </c>
      <c r="I449" s="3">
        <f>IF(ROUND(E449,2)&gt;0,I448-G449-Tabelle1[[#This Row],[Sondertilgung]],0)</f>
        <v>0</v>
      </c>
    </row>
    <row r="450" spans="4:9" x14ac:dyDescent="0.2">
      <c r="D450">
        <v>448</v>
      </c>
      <c r="E450" s="6">
        <f t="shared" si="32"/>
        <v>0</v>
      </c>
      <c r="F450" s="4">
        <f t="shared" si="33"/>
        <v>0</v>
      </c>
      <c r="G450" s="2">
        <f t="shared" si="31"/>
        <v>0</v>
      </c>
      <c r="H450" s="4">
        <f t="shared" si="34"/>
        <v>0</v>
      </c>
      <c r="I450" s="3">
        <f>IF(ROUND(E450,2)&gt;0,I449-G450-Tabelle1[[#This Row],[Sondertilgung]],0)</f>
        <v>0</v>
      </c>
    </row>
    <row r="451" spans="4:9" x14ac:dyDescent="0.2">
      <c r="D451">
        <v>449</v>
      </c>
      <c r="E451" s="6">
        <f t="shared" si="32"/>
        <v>0</v>
      </c>
      <c r="F451" s="4">
        <f t="shared" si="33"/>
        <v>0</v>
      </c>
      <c r="G451" s="2">
        <f t="shared" si="31"/>
        <v>0</v>
      </c>
      <c r="H451" s="4">
        <f t="shared" si="34"/>
        <v>0</v>
      </c>
      <c r="I451" s="3">
        <f>IF(ROUND(E451,2)&gt;0,I450-G451-Tabelle1[[#This Row],[Sondertilgung]],0)</f>
        <v>0</v>
      </c>
    </row>
    <row r="452" spans="4:9" x14ac:dyDescent="0.2">
      <c r="D452">
        <v>450</v>
      </c>
      <c r="E452" s="6">
        <f t="shared" si="32"/>
        <v>0</v>
      </c>
      <c r="F452" s="4">
        <f t="shared" si="33"/>
        <v>0</v>
      </c>
      <c r="G452" s="2">
        <f t="shared" ref="G452:G482" si="35">IF(ROUND(E452,2)&gt;0,IF(Annuität&gt;(E452+I451),I451,Annuität-E452),0)</f>
        <v>0</v>
      </c>
      <c r="H452" s="4">
        <f t="shared" si="34"/>
        <v>0</v>
      </c>
      <c r="I452" s="3">
        <f>IF(ROUND(E452,2)&gt;0,I451-G452-Tabelle1[[#This Row],[Sondertilgung]],0)</f>
        <v>0</v>
      </c>
    </row>
    <row r="453" spans="4:9" x14ac:dyDescent="0.2">
      <c r="D453">
        <v>451</v>
      </c>
      <c r="E453" s="6">
        <f t="shared" si="32"/>
        <v>0</v>
      </c>
      <c r="F453" s="4">
        <f t="shared" si="33"/>
        <v>0</v>
      </c>
      <c r="G453" s="2">
        <f t="shared" si="35"/>
        <v>0</v>
      </c>
      <c r="H453" s="4">
        <f t="shared" si="34"/>
        <v>0</v>
      </c>
      <c r="I453" s="3">
        <f>IF(ROUND(E453,2)&gt;0,I452-G453-Tabelle1[[#This Row],[Sondertilgung]],0)</f>
        <v>0</v>
      </c>
    </row>
    <row r="454" spans="4:9" x14ac:dyDescent="0.2">
      <c r="D454">
        <v>452</v>
      </c>
      <c r="E454" s="6">
        <f t="shared" si="32"/>
        <v>0</v>
      </c>
      <c r="F454" s="4">
        <f t="shared" si="33"/>
        <v>0</v>
      </c>
      <c r="G454" s="2">
        <f t="shared" si="35"/>
        <v>0</v>
      </c>
      <c r="H454" s="4">
        <f t="shared" si="34"/>
        <v>0</v>
      </c>
      <c r="I454" s="3">
        <f>IF(ROUND(E454,2)&gt;0,I453-G454-Tabelle1[[#This Row],[Sondertilgung]],0)</f>
        <v>0</v>
      </c>
    </row>
    <row r="455" spans="4:9" x14ac:dyDescent="0.2">
      <c r="D455">
        <v>453</v>
      </c>
      <c r="E455" s="6">
        <f t="shared" si="32"/>
        <v>0</v>
      </c>
      <c r="F455" s="4">
        <f t="shared" si="33"/>
        <v>0</v>
      </c>
      <c r="G455" s="2">
        <f t="shared" si="35"/>
        <v>0</v>
      </c>
      <c r="H455" s="4">
        <f t="shared" si="34"/>
        <v>0</v>
      </c>
      <c r="I455" s="3">
        <f>IF(ROUND(E455,2)&gt;0,I454-G455-Tabelle1[[#This Row],[Sondertilgung]],0)</f>
        <v>0</v>
      </c>
    </row>
    <row r="456" spans="4:9" x14ac:dyDescent="0.2">
      <c r="D456">
        <v>454</v>
      </c>
      <c r="E456" s="6">
        <f t="shared" si="32"/>
        <v>0</v>
      </c>
      <c r="F456" s="4">
        <f t="shared" si="33"/>
        <v>0</v>
      </c>
      <c r="G456" s="2">
        <f t="shared" si="35"/>
        <v>0</v>
      </c>
      <c r="H456" s="4">
        <f t="shared" si="34"/>
        <v>0</v>
      </c>
      <c r="I456" s="3">
        <f>IF(ROUND(E456,2)&gt;0,I455-G456-Tabelle1[[#This Row],[Sondertilgung]],0)</f>
        <v>0</v>
      </c>
    </row>
    <row r="457" spans="4:9" x14ac:dyDescent="0.2">
      <c r="D457">
        <v>455</v>
      </c>
      <c r="E457" s="6">
        <f t="shared" si="32"/>
        <v>0</v>
      </c>
      <c r="F457" s="4">
        <f t="shared" si="33"/>
        <v>0</v>
      </c>
      <c r="G457" s="2">
        <f t="shared" si="35"/>
        <v>0</v>
      </c>
      <c r="H457" s="4">
        <f t="shared" si="34"/>
        <v>0</v>
      </c>
      <c r="I457" s="3">
        <f>IF(ROUND(E457,2)&gt;0,I456-G457-Tabelle1[[#This Row],[Sondertilgung]],0)</f>
        <v>0</v>
      </c>
    </row>
    <row r="458" spans="4:9" x14ac:dyDescent="0.2">
      <c r="D458">
        <v>456</v>
      </c>
      <c r="E458" s="6">
        <f t="shared" si="32"/>
        <v>0</v>
      </c>
      <c r="F458" s="4">
        <f t="shared" si="33"/>
        <v>0</v>
      </c>
      <c r="G458" s="2">
        <f t="shared" si="35"/>
        <v>0</v>
      </c>
      <c r="H458" s="4">
        <f t="shared" si="34"/>
        <v>0</v>
      </c>
      <c r="I458" s="3">
        <f>IF(ROUND(E458,2)&gt;0,I457-G458-Tabelle1[[#This Row],[Sondertilgung]],0)</f>
        <v>0</v>
      </c>
    </row>
    <row r="459" spans="4:9" x14ac:dyDescent="0.2">
      <c r="D459">
        <v>457</v>
      </c>
      <c r="E459" s="6">
        <f t="shared" si="32"/>
        <v>0</v>
      </c>
      <c r="F459" s="4">
        <f t="shared" si="33"/>
        <v>0</v>
      </c>
      <c r="G459" s="2">
        <f t="shared" si="35"/>
        <v>0</v>
      </c>
      <c r="H459" s="4">
        <f t="shared" si="34"/>
        <v>0</v>
      </c>
      <c r="I459" s="3">
        <f>IF(ROUND(E459,2)&gt;0,I458-G459-Tabelle1[[#This Row],[Sondertilgung]],0)</f>
        <v>0</v>
      </c>
    </row>
    <row r="460" spans="4:9" x14ac:dyDescent="0.2">
      <c r="D460">
        <v>458</v>
      </c>
      <c r="E460" s="6">
        <f t="shared" si="32"/>
        <v>0</v>
      </c>
      <c r="F460" s="4">
        <f t="shared" si="33"/>
        <v>0</v>
      </c>
      <c r="G460" s="2">
        <f t="shared" si="35"/>
        <v>0</v>
      </c>
      <c r="H460" s="4">
        <f t="shared" si="34"/>
        <v>0</v>
      </c>
      <c r="I460" s="3">
        <f>IF(ROUND(E460,2)&gt;0,I459-G460-Tabelle1[[#This Row],[Sondertilgung]],0)</f>
        <v>0</v>
      </c>
    </row>
    <row r="461" spans="4:9" x14ac:dyDescent="0.2">
      <c r="D461">
        <v>459</v>
      </c>
      <c r="E461" s="6">
        <f t="shared" si="32"/>
        <v>0</v>
      </c>
      <c r="F461" s="4">
        <f t="shared" si="33"/>
        <v>0</v>
      </c>
      <c r="G461" s="2">
        <f t="shared" si="35"/>
        <v>0</v>
      </c>
      <c r="H461" s="4">
        <f t="shared" si="34"/>
        <v>0</v>
      </c>
      <c r="I461" s="3">
        <f>IF(ROUND(E461,2)&gt;0,I460-G461-Tabelle1[[#This Row],[Sondertilgung]],0)</f>
        <v>0</v>
      </c>
    </row>
    <row r="462" spans="4:9" x14ac:dyDescent="0.2">
      <c r="D462">
        <v>460</v>
      </c>
      <c r="E462" s="6">
        <f t="shared" si="32"/>
        <v>0</v>
      </c>
      <c r="F462" s="4">
        <f t="shared" si="33"/>
        <v>0</v>
      </c>
      <c r="G462" s="2">
        <f t="shared" si="35"/>
        <v>0</v>
      </c>
      <c r="H462" s="4">
        <f t="shared" si="34"/>
        <v>0</v>
      </c>
      <c r="I462" s="3">
        <f>IF(ROUND(E462,2)&gt;0,I461-G462-Tabelle1[[#This Row],[Sondertilgung]],0)</f>
        <v>0</v>
      </c>
    </row>
    <row r="463" spans="4:9" x14ac:dyDescent="0.2">
      <c r="D463">
        <v>461</v>
      </c>
      <c r="E463" s="6">
        <f t="shared" si="32"/>
        <v>0</v>
      </c>
      <c r="F463" s="4">
        <f t="shared" si="33"/>
        <v>0</v>
      </c>
      <c r="G463" s="2">
        <f t="shared" si="35"/>
        <v>0</v>
      </c>
      <c r="H463" s="4">
        <f t="shared" si="34"/>
        <v>0</v>
      </c>
      <c r="I463" s="3">
        <f>IF(ROUND(E463,2)&gt;0,I462-G463-Tabelle1[[#This Row],[Sondertilgung]],0)</f>
        <v>0</v>
      </c>
    </row>
    <row r="464" spans="4:9" x14ac:dyDescent="0.2">
      <c r="D464">
        <v>462</v>
      </c>
      <c r="E464" s="6">
        <f t="shared" si="32"/>
        <v>0</v>
      </c>
      <c r="F464" s="4">
        <f t="shared" si="33"/>
        <v>0</v>
      </c>
      <c r="G464" s="2">
        <f t="shared" si="35"/>
        <v>0</v>
      </c>
      <c r="H464" s="4">
        <f t="shared" si="34"/>
        <v>0</v>
      </c>
      <c r="I464" s="3">
        <f>IF(ROUND(E464,2)&gt;0,I463-G464-Tabelle1[[#This Row],[Sondertilgung]],0)</f>
        <v>0</v>
      </c>
    </row>
    <row r="465" spans="4:9" x14ac:dyDescent="0.2">
      <c r="D465">
        <v>463</v>
      </c>
      <c r="E465" s="6">
        <f t="shared" si="32"/>
        <v>0</v>
      </c>
      <c r="F465" s="4">
        <f t="shared" si="33"/>
        <v>0</v>
      </c>
      <c r="G465" s="2">
        <f t="shared" si="35"/>
        <v>0</v>
      </c>
      <c r="H465" s="4">
        <f t="shared" si="34"/>
        <v>0</v>
      </c>
      <c r="I465" s="3">
        <f>IF(ROUND(E465,2)&gt;0,I464-G465-Tabelle1[[#This Row],[Sondertilgung]],0)</f>
        <v>0</v>
      </c>
    </row>
    <row r="466" spans="4:9" x14ac:dyDescent="0.2">
      <c r="D466">
        <v>464</v>
      </c>
      <c r="E466" s="6">
        <f t="shared" si="32"/>
        <v>0</v>
      </c>
      <c r="F466" s="4">
        <f t="shared" si="33"/>
        <v>0</v>
      </c>
      <c r="G466" s="2">
        <f t="shared" si="35"/>
        <v>0</v>
      </c>
      <c r="H466" s="4">
        <f t="shared" si="34"/>
        <v>0</v>
      </c>
      <c r="I466" s="3">
        <f>IF(ROUND(E466,2)&gt;0,I465-G466-Tabelle1[[#This Row],[Sondertilgung]],0)</f>
        <v>0</v>
      </c>
    </row>
    <row r="467" spans="4:9" x14ac:dyDescent="0.2">
      <c r="D467">
        <v>465</v>
      </c>
      <c r="E467" s="6">
        <f t="shared" si="32"/>
        <v>0</v>
      </c>
      <c r="F467" s="4">
        <f t="shared" si="33"/>
        <v>0</v>
      </c>
      <c r="G467" s="2">
        <f t="shared" si="35"/>
        <v>0</v>
      </c>
      <c r="H467" s="4">
        <f t="shared" si="34"/>
        <v>0</v>
      </c>
      <c r="I467" s="3">
        <f>IF(ROUND(E467,2)&gt;0,I466-G467-Tabelle1[[#This Row],[Sondertilgung]],0)</f>
        <v>0</v>
      </c>
    </row>
    <row r="468" spans="4:9" x14ac:dyDescent="0.2">
      <c r="D468">
        <v>466</v>
      </c>
      <c r="E468" s="6">
        <f t="shared" si="32"/>
        <v>0</v>
      </c>
      <c r="F468" s="4">
        <f t="shared" si="33"/>
        <v>0</v>
      </c>
      <c r="G468" s="2">
        <f t="shared" si="35"/>
        <v>0</v>
      </c>
      <c r="H468" s="4">
        <f t="shared" si="34"/>
        <v>0</v>
      </c>
      <c r="I468" s="3">
        <f>IF(ROUND(E468,2)&gt;0,I467-G468-Tabelle1[[#This Row],[Sondertilgung]],0)</f>
        <v>0</v>
      </c>
    </row>
    <row r="469" spans="4:9" x14ac:dyDescent="0.2">
      <c r="D469">
        <v>467</v>
      </c>
      <c r="E469" s="6">
        <f t="shared" si="32"/>
        <v>0</v>
      </c>
      <c r="F469" s="4">
        <f t="shared" si="33"/>
        <v>0</v>
      </c>
      <c r="G469" s="2">
        <f t="shared" si="35"/>
        <v>0</v>
      </c>
      <c r="H469" s="4">
        <f t="shared" si="34"/>
        <v>0</v>
      </c>
      <c r="I469" s="3">
        <f>IF(ROUND(E469,2)&gt;0,I468-G469-Tabelle1[[#This Row],[Sondertilgung]],0)</f>
        <v>0</v>
      </c>
    </row>
    <row r="470" spans="4:9" x14ac:dyDescent="0.2">
      <c r="D470">
        <v>468</v>
      </c>
      <c r="E470" s="6">
        <f t="shared" si="32"/>
        <v>0</v>
      </c>
      <c r="F470" s="4">
        <f t="shared" si="33"/>
        <v>0</v>
      </c>
      <c r="G470" s="2">
        <f t="shared" si="35"/>
        <v>0</v>
      </c>
      <c r="H470" s="4">
        <f t="shared" si="34"/>
        <v>0</v>
      </c>
      <c r="I470" s="3">
        <f>IF(ROUND(E470,2)&gt;0,I469-G470-Tabelle1[[#This Row],[Sondertilgung]],0)</f>
        <v>0</v>
      </c>
    </row>
    <row r="471" spans="4:9" x14ac:dyDescent="0.2">
      <c r="D471">
        <v>469</v>
      </c>
      <c r="E471" s="6">
        <f t="shared" si="32"/>
        <v>0</v>
      </c>
      <c r="F471" s="4">
        <f t="shared" si="33"/>
        <v>0</v>
      </c>
      <c r="G471" s="2">
        <f t="shared" si="35"/>
        <v>0</v>
      </c>
      <c r="H471" s="4">
        <f t="shared" si="34"/>
        <v>0</v>
      </c>
      <c r="I471" s="3">
        <f>IF(ROUND(E471,2)&gt;0,I470-G471-Tabelle1[[#This Row],[Sondertilgung]],0)</f>
        <v>0</v>
      </c>
    </row>
    <row r="472" spans="4:9" x14ac:dyDescent="0.2">
      <c r="D472">
        <v>470</v>
      </c>
      <c r="E472" s="6">
        <f t="shared" si="32"/>
        <v>0</v>
      </c>
      <c r="F472" s="4">
        <f t="shared" si="33"/>
        <v>0</v>
      </c>
      <c r="G472" s="2">
        <f t="shared" si="35"/>
        <v>0</v>
      </c>
      <c r="H472" s="4">
        <f t="shared" si="34"/>
        <v>0</v>
      </c>
      <c r="I472" s="3">
        <f>IF(ROUND(E472,2)&gt;0,I471-G472-Tabelle1[[#This Row],[Sondertilgung]],0)</f>
        <v>0</v>
      </c>
    </row>
    <row r="473" spans="4:9" x14ac:dyDescent="0.2">
      <c r="D473">
        <v>471</v>
      </c>
      <c r="E473" s="6">
        <f t="shared" si="32"/>
        <v>0</v>
      </c>
      <c r="F473" s="4">
        <f t="shared" si="33"/>
        <v>0</v>
      </c>
      <c r="G473" s="2">
        <f t="shared" si="35"/>
        <v>0</v>
      </c>
      <c r="H473" s="4">
        <f t="shared" si="34"/>
        <v>0</v>
      </c>
      <c r="I473" s="3">
        <f>IF(ROUND(E473,2)&gt;0,I472-G473-Tabelle1[[#This Row],[Sondertilgung]],0)</f>
        <v>0</v>
      </c>
    </row>
    <row r="474" spans="4:9" x14ac:dyDescent="0.2">
      <c r="D474">
        <v>472</v>
      </c>
      <c r="E474" s="6">
        <f t="shared" si="32"/>
        <v>0</v>
      </c>
      <c r="F474" s="4">
        <f t="shared" si="33"/>
        <v>0</v>
      </c>
      <c r="G474" s="2">
        <f t="shared" si="35"/>
        <v>0</v>
      </c>
      <c r="H474" s="4">
        <f t="shared" si="34"/>
        <v>0</v>
      </c>
      <c r="I474" s="3">
        <f>IF(ROUND(E474,2)&gt;0,I473-G474-Tabelle1[[#This Row],[Sondertilgung]],0)</f>
        <v>0</v>
      </c>
    </row>
    <row r="475" spans="4:9" x14ac:dyDescent="0.2">
      <c r="D475">
        <v>473</v>
      </c>
      <c r="E475" s="6">
        <f t="shared" si="32"/>
        <v>0</v>
      </c>
      <c r="F475" s="4">
        <f t="shared" si="33"/>
        <v>0</v>
      </c>
      <c r="G475" s="2">
        <f t="shared" si="35"/>
        <v>0</v>
      </c>
      <c r="H475" s="4">
        <f t="shared" si="34"/>
        <v>0</v>
      </c>
      <c r="I475" s="3">
        <f>IF(ROUND(E475,2)&gt;0,I474-G475-Tabelle1[[#This Row],[Sondertilgung]],0)</f>
        <v>0</v>
      </c>
    </row>
    <row r="476" spans="4:9" x14ac:dyDescent="0.2">
      <c r="D476">
        <v>474</v>
      </c>
      <c r="E476" s="6">
        <f t="shared" si="32"/>
        <v>0</v>
      </c>
      <c r="F476" s="4">
        <f t="shared" si="33"/>
        <v>0</v>
      </c>
      <c r="G476" s="2">
        <f t="shared" si="35"/>
        <v>0</v>
      </c>
      <c r="H476" s="4">
        <f t="shared" si="34"/>
        <v>0</v>
      </c>
      <c r="I476" s="3">
        <f>IF(ROUND(E476,2)&gt;0,I475-G476-Tabelle1[[#This Row],[Sondertilgung]],0)</f>
        <v>0</v>
      </c>
    </row>
    <row r="477" spans="4:9" x14ac:dyDescent="0.2">
      <c r="D477">
        <v>475</v>
      </c>
      <c r="E477" s="6">
        <f t="shared" si="32"/>
        <v>0</v>
      </c>
      <c r="F477" s="4">
        <f t="shared" si="33"/>
        <v>0</v>
      </c>
      <c r="G477" s="2">
        <f t="shared" si="35"/>
        <v>0</v>
      </c>
      <c r="H477" s="4">
        <f t="shared" si="34"/>
        <v>0</v>
      </c>
      <c r="I477" s="3">
        <f>IF(ROUND(E477,2)&gt;0,I476-G477-Tabelle1[[#This Row],[Sondertilgung]],0)</f>
        <v>0</v>
      </c>
    </row>
    <row r="478" spans="4:9" x14ac:dyDescent="0.2">
      <c r="D478">
        <v>476</v>
      </c>
      <c r="E478" s="6">
        <f t="shared" si="32"/>
        <v>0</v>
      </c>
      <c r="F478" s="4">
        <f t="shared" si="33"/>
        <v>0</v>
      </c>
      <c r="G478" s="2">
        <f t="shared" si="35"/>
        <v>0</v>
      </c>
      <c r="H478" s="4">
        <f t="shared" si="34"/>
        <v>0</v>
      </c>
      <c r="I478" s="3">
        <f>IF(ROUND(E478,2)&gt;0,I477-G478-Tabelle1[[#This Row],[Sondertilgung]],0)</f>
        <v>0</v>
      </c>
    </row>
    <row r="479" spans="4:9" x14ac:dyDescent="0.2">
      <c r="D479">
        <v>477</v>
      </c>
      <c r="E479" s="6">
        <f t="shared" si="32"/>
        <v>0</v>
      </c>
      <c r="F479" s="4">
        <f t="shared" si="33"/>
        <v>0</v>
      </c>
      <c r="G479" s="2">
        <f t="shared" si="35"/>
        <v>0</v>
      </c>
      <c r="H479" s="4">
        <f t="shared" si="34"/>
        <v>0</v>
      </c>
      <c r="I479" s="3">
        <f>IF(ROUND(E479,2)&gt;0,I478-G479-Tabelle1[[#This Row],[Sondertilgung]],0)</f>
        <v>0</v>
      </c>
    </row>
    <row r="480" spans="4:9" x14ac:dyDescent="0.2">
      <c r="D480">
        <v>478</v>
      </c>
      <c r="E480" s="6">
        <f t="shared" si="32"/>
        <v>0</v>
      </c>
      <c r="F480" s="4">
        <f t="shared" si="33"/>
        <v>0</v>
      </c>
      <c r="G480" s="2">
        <f t="shared" si="35"/>
        <v>0</v>
      </c>
      <c r="H480" s="4">
        <f t="shared" si="34"/>
        <v>0</v>
      </c>
      <c r="I480" s="3">
        <f>IF(ROUND(E480,2)&gt;0,I479-G480-Tabelle1[[#This Row],[Sondertilgung]],0)</f>
        <v>0</v>
      </c>
    </row>
    <row r="481" spans="4:9" x14ac:dyDescent="0.2">
      <c r="D481">
        <v>479</v>
      </c>
      <c r="E481" s="6">
        <f t="shared" si="32"/>
        <v>0</v>
      </c>
      <c r="F481" s="4">
        <f t="shared" si="33"/>
        <v>0</v>
      </c>
      <c r="G481" s="2">
        <f t="shared" si="35"/>
        <v>0</v>
      </c>
      <c r="H481" s="4">
        <f t="shared" si="34"/>
        <v>0</v>
      </c>
      <c r="I481" s="3">
        <f>IF(ROUND(E481,2)&gt;0,I480-G481-Tabelle1[[#This Row],[Sondertilgung]],0)</f>
        <v>0</v>
      </c>
    </row>
    <row r="482" spans="4:9" x14ac:dyDescent="0.2">
      <c r="D482">
        <v>480</v>
      </c>
      <c r="E482" s="6">
        <f t="shared" si="32"/>
        <v>0</v>
      </c>
      <c r="F482" s="4">
        <f t="shared" si="33"/>
        <v>0</v>
      </c>
      <c r="G482" s="2">
        <f t="shared" si="35"/>
        <v>0</v>
      </c>
      <c r="H482" s="4">
        <f t="shared" si="34"/>
        <v>0</v>
      </c>
      <c r="I482" s="3">
        <f>IF(ROUND(E482,2)&gt;0,I481-G482-Tabelle1[[#This Row],[Sondertilgung]],0)</f>
        <v>0</v>
      </c>
    </row>
  </sheetData>
  <mergeCells count="2">
    <mergeCell ref="A7:A10"/>
    <mergeCell ref="A19:A24"/>
  </mergeCells>
  <pageMargins left="0.78740157499999996" right="0.78740157499999996" top="0.984251969" bottom="0.984251969" header="0.4921259845" footer="0.4921259845"/>
  <pageSetup paperSize="9" orientation="portrait" horizontalDpi="300" r:id="rId1"/>
  <headerFooter alignWithMargins="0">
    <oddHeader>&amp;L&amp;F&amp;R&amp;A</oddHeader>
  </headerFooter>
  <ignoredErrors>
    <ignoredError sqref="E3 I3 E4:E242 E243:E482 F6:F482 F4:F5 I4:I482 G4:G482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Darlehnsberechnung</vt:lpstr>
      <vt:lpstr>Darlehnsberechnung!Annuität</vt:lpstr>
      <vt:lpstr>Betrag</vt:lpstr>
      <vt:lpstr>Darlehnsberechnung!Zinssatz</vt:lpstr>
    </vt:vector>
  </TitlesOfParts>
  <Company>Deutscher Siedlerbund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Kröner</dc:creator>
  <cp:lastModifiedBy>Kröner Andreas</cp:lastModifiedBy>
  <cp:lastPrinted>2000-01-27T14:25:12Z</cp:lastPrinted>
  <dcterms:created xsi:type="dcterms:W3CDTF">2000-01-27T13:31:55Z</dcterms:created>
  <dcterms:modified xsi:type="dcterms:W3CDTF">2023-03-27T19:14:02Z</dcterms:modified>
</cp:coreProperties>
</file>